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79" i="1"/>
  <c r="M78"/>
  <c r="S77"/>
  <c r="R77"/>
  <c r="Q77"/>
  <c r="P77"/>
  <c r="O77"/>
  <c r="N77"/>
  <c r="M77"/>
  <c r="M76"/>
  <c r="M75"/>
  <c r="M74"/>
  <c r="M73"/>
  <c r="M72"/>
  <c r="M71"/>
  <c r="M70"/>
  <c r="M69"/>
  <c r="M68"/>
  <c r="M67"/>
  <c r="M66"/>
  <c r="M65"/>
  <c r="M64"/>
  <c r="S63"/>
  <c r="R63"/>
  <c r="Q63"/>
  <c r="P63"/>
  <c r="O63"/>
  <c r="N63"/>
  <c r="M63"/>
  <c r="M62"/>
  <c r="M61"/>
  <c r="M60"/>
  <c r="M59"/>
  <c r="M58"/>
  <c r="S57"/>
  <c r="R57"/>
  <c r="Q57"/>
  <c r="P57"/>
  <c r="O57"/>
  <c r="N57"/>
  <c r="M57"/>
  <c r="S56"/>
  <c r="R56"/>
  <c r="Q56"/>
  <c r="P56"/>
  <c r="O56"/>
  <c r="N56"/>
  <c r="M56"/>
  <c r="M55"/>
  <c r="M54"/>
  <c r="M53"/>
  <c r="S52"/>
  <c r="R52"/>
  <c r="Q52"/>
  <c r="P52"/>
  <c r="O52"/>
  <c r="N52"/>
  <c r="M52"/>
  <c r="M51"/>
  <c r="M50"/>
  <c r="S49"/>
  <c r="R49"/>
  <c r="Q49"/>
  <c r="P49"/>
  <c r="O49"/>
  <c r="N49"/>
  <c r="M49"/>
  <c r="M48"/>
  <c r="S47"/>
  <c r="R47"/>
  <c r="Q47"/>
  <c r="P47"/>
  <c r="O47"/>
  <c r="N47"/>
  <c r="M47" s="1"/>
  <c r="M46"/>
  <c r="M45"/>
  <c r="M44"/>
  <c r="M43"/>
  <c r="M42"/>
  <c r="M41"/>
  <c r="M40"/>
  <c r="M39"/>
  <c r="M38"/>
  <c r="M37"/>
  <c r="S36"/>
  <c r="R36"/>
  <c r="Q36"/>
  <c r="P36"/>
  <c r="O36"/>
  <c r="N36"/>
  <c r="M36" s="1"/>
  <c r="M35"/>
  <c r="M34"/>
  <c r="M33"/>
  <c r="M32"/>
  <c r="M31"/>
  <c r="M30"/>
  <c r="M29"/>
  <c r="M28"/>
  <c r="M27"/>
  <c r="M26"/>
  <c r="M25"/>
  <c r="M24"/>
  <c r="M23"/>
  <c r="M22"/>
  <c r="M21"/>
  <c r="S20"/>
  <c r="R20"/>
  <c r="Q20"/>
  <c r="P20"/>
  <c r="O20"/>
  <c r="N20"/>
  <c r="M20"/>
  <c r="M19"/>
  <c r="M18"/>
  <c r="M17"/>
  <c r="M16"/>
  <c r="M15"/>
  <c r="M14"/>
  <c r="M13"/>
  <c r="S12"/>
  <c r="R12"/>
  <c r="Q12"/>
  <c r="P12"/>
  <c r="O12"/>
  <c r="N12"/>
  <c r="M12" s="1"/>
  <c r="M11"/>
  <c r="S10"/>
  <c r="R10"/>
  <c r="Q10"/>
  <c r="P10"/>
  <c r="O10"/>
  <c r="N10"/>
  <c r="M10"/>
  <c r="M9"/>
  <c r="M8"/>
  <c r="M7"/>
  <c r="S6"/>
  <c r="R6"/>
  <c r="Q6"/>
  <c r="P6"/>
  <c r="O6"/>
  <c r="N6"/>
  <c r="M6"/>
</calcChain>
</file>

<file path=xl/sharedStrings.xml><?xml version="1.0" encoding="utf-8"?>
<sst xmlns="http://schemas.openxmlformats.org/spreadsheetml/2006/main" count="606" uniqueCount="108">
  <si>
    <t xml:space="preserve">БЮДЖЕТНАЯ РОСПИСЬ </t>
  </si>
  <si>
    <t>на 2019 финансовый год и плановый период 2020-2021 годы</t>
  </si>
  <si>
    <t>направления</t>
  </si>
  <si>
    <t>Главный распорядитель</t>
  </si>
  <si>
    <t>Раздел</t>
  </si>
  <si>
    <t>Подраздел</t>
  </si>
  <si>
    <t>Программное напраление расходов</t>
  </si>
  <si>
    <t>Подпрограмма</t>
  </si>
  <si>
    <t>Основное мероприятие</t>
  </si>
  <si>
    <t>Направление расходов</t>
  </si>
  <si>
    <t>вид расхода</t>
  </si>
  <si>
    <t>КОСГУ</t>
  </si>
  <si>
    <t>Код цели</t>
  </si>
  <si>
    <t>Источник средств</t>
  </si>
  <si>
    <t>МКОУ Шестаковская СОШ</t>
  </si>
  <si>
    <t>I</t>
  </si>
  <si>
    <t>II</t>
  </si>
  <si>
    <t>III</t>
  </si>
  <si>
    <t>IV</t>
  </si>
  <si>
    <t>Услуги связи</t>
  </si>
  <si>
    <t>услуги связи</t>
  </si>
  <si>
    <t>924</t>
  </si>
  <si>
    <t>07</t>
  </si>
  <si>
    <t>02</t>
  </si>
  <si>
    <t>1</t>
  </si>
  <si>
    <t>01</t>
  </si>
  <si>
    <t>80600</t>
  </si>
  <si>
    <t>ц990</t>
  </si>
  <si>
    <t>14</t>
  </si>
  <si>
    <t>интернет</t>
  </si>
  <si>
    <t>78120</t>
  </si>
  <si>
    <t>ц37</t>
  </si>
  <si>
    <t>Транспортные услуги</t>
  </si>
  <si>
    <t>транспортные услуги</t>
  </si>
  <si>
    <t>Коммунальные услуги</t>
  </si>
  <si>
    <t>теплоэнергия</t>
  </si>
  <si>
    <t>газоснабжение</t>
  </si>
  <si>
    <t>электроэнергия</t>
  </si>
  <si>
    <t>водоснабжение</t>
  </si>
  <si>
    <t>водоотведение</t>
  </si>
  <si>
    <t>вывоз ЖБО</t>
  </si>
  <si>
    <t>твердое топливо</t>
  </si>
  <si>
    <t>Услуги по содержанию имущества, в т.ч.:</t>
  </si>
  <si>
    <t>текущий ремонт зданий и сооружений</t>
  </si>
  <si>
    <t>ц997</t>
  </si>
  <si>
    <t>16</t>
  </si>
  <si>
    <t>технический осмотр автотранспорта</t>
  </si>
  <si>
    <t>вывоз мусора</t>
  </si>
  <si>
    <t>дератизация</t>
  </si>
  <si>
    <t>дезинсекция</t>
  </si>
  <si>
    <t>зарядка огнетушителей</t>
  </si>
  <si>
    <t>огнезащитная обработка</t>
  </si>
  <si>
    <t>техническое обслуживание автотранспорта</t>
  </si>
  <si>
    <t>техническое обслуживание систем видеонаблюдения</t>
  </si>
  <si>
    <t>техническое обслуживание котельных</t>
  </si>
  <si>
    <t>техническое обслуживание пожарной сигнализации</t>
  </si>
  <si>
    <t>техническое обслуживание охранной сигнализации</t>
  </si>
  <si>
    <t>сервисное обслуживание система ГЛОНАСС</t>
  </si>
  <si>
    <t xml:space="preserve">противопожарные мероприятия </t>
  </si>
  <si>
    <t>Прочие услуги, в т.ч.:</t>
  </si>
  <si>
    <t>вневедомственная охрана</t>
  </si>
  <si>
    <t>медицинские осмотры</t>
  </si>
  <si>
    <t>медицинские осмотры водителей</t>
  </si>
  <si>
    <t>подписка</t>
  </si>
  <si>
    <t>проезд к месту служебной командировки</t>
  </si>
  <si>
    <t>организация обучения детей с ОВЗ</t>
  </si>
  <si>
    <t>П2</t>
  </si>
  <si>
    <t>S8400</t>
  </si>
  <si>
    <t>ц159</t>
  </si>
  <si>
    <t>оплата проезда по платной дороге</t>
  </si>
  <si>
    <t>нотариальные услуги</t>
  </si>
  <si>
    <t>типографские услуги</t>
  </si>
  <si>
    <t>обучение</t>
  </si>
  <si>
    <t>Страхование</t>
  </si>
  <si>
    <t>автострахование</t>
  </si>
  <si>
    <t>Социальное обеспечение</t>
  </si>
  <si>
    <t>путевки</t>
  </si>
  <si>
    <t>Прочие расходы (стипендия)</t>
  </si>
  <si>
    <t>Иные бюджетные ассигнования, в т.ч.:</t>
  </si>
  <si>
    <t>уплата госпошлины</t>
  </si>
  <si>
    <t>земельный налог</t>
  </si>
  <si>
    <t>налог на имущество</t>
  </si>
  <si>
    <t>Поступление нефинансовых активов</t>
  </si>
  <si>
    <t xml:space="preserve">Увеличение стоимости основных средств </t>
  </si>
  <si>
    <t>приобретение и модернизация оборудования</t>
  </si>
  <si>
    <t>приобретение и модернизация оборудования дорожная карта</t>
  </si>
  <si>
    <t>S1630</t>
  </si>
  <si>
    <t>ц138</t>
  </si>
  <si>
    <t>учебная литература</t>
  </si>
  <si>
    <t>Увеличение стоимости материальных запасов</t>
  </si>
  <si>
    <t>ГСМ</t>
  </si>
  <si>
    <t>дезинфецирующие, моющие и чистящие средства</t>
  </si>
  <si>
    <t>хозяйственные расходы</t>
  </si>
  <si>
    <t>канцелярские товары</t>
  </si>
  <si>
    <t>спортинвентарь</t>
  </si>
  <si>
    <t>запасные части</t>
  </si>
  <si>
    <t>котельно-печное топливо</t>
  </si>
  <si>
    <t>обеспечение молочной продукцией</t>
  </si>
  <si>
    <t>S8130</t>
  </si>
  <si>
    <t>ц38</t>
  </si>
  <si>
    <t>S8131</t>
  </si>
  <si>
    <t>медицинские препараты (витаминизация третьих блюд)</t>
  </si>
  <si>
    <t>приобретение (изготовление) бланков строгой отчетности</t>
  </si>
  <si>
    <t>продукты питания</t>
  </si>
  <si>
    <t>ц994</t>
  </si>
  <si>
    <t>15</t>
  </si>
  <si>
    <t>Увеличение неисключительных прав на результаты интелектуальной деятельности с определенным сроком полезного использования</t>
  </si>
  <si>
    <t>увеличение неисключительных прав на результаты интелектуальной деятельности с определенным сроком полезного использования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</si>
</sst>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49" fontId="2" fillId="0" borderId="0" xfId="0" applyNumberFormat="1" applyFont="1" applyAlignment="1">
      <alignment horizontal="center"/>
    </xf>
    <xf numFmtId="0" fontId="3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/>
    </xf>
    <xf numFmtId="49" fontId="5" fillId="0" borderId="1" xfId="0" applyNumberFormat="1" applyFont="1" applyBorder="1" applyAlignment="1">
      <alignment horizontal="center" textRotation="90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textRotation="90" wrapText="1"/>
    </xf>
    <xf numFmtId="0" fontId="5" fillId="0" borderId="5" xfId="0" applyFont="1" applyBorder="1" applyAlignment="1">
      <alignment horizontal="center" textRotation="90"/>
    </xf>
    <xf numFmtId="49" fontId="5" fillId="0" borderId="5" xfId="0" applyNumberFormat="1" applyFont="1" applyBorder="1" applyAlignment="1">
      <alignment horizontal="center" textRotation="90" wrapText="1"/>
    </xf>
    <xf numFmtId="0" fontId="2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center" textRotation="90" wrapText="1"/>
    </xf>
    <xf numFmtId="0" fontId="5" fillId="0" borderId="7" xfId="0" applyFont="1" applyBorder="1" applyAlignment="1">
      <alignment horizontal="center" textRotation="90"/>
    </xf>
    <xf numFmtId="49" fontId="5" fillId="0" borderId="7" xfId="0" applyNumberFormat="1" applyFont="1" applyBorder="1" applyAlignment="1">
      <alignment horizontal="center" textRotation="90" wrapText="1"/>
    </xf>
    <xf numFmtId="3" fontId="2" fillId="2" borderId="6" xfId="0" applyNumberFormat="1" applyFont="1" applyFill="1" applyBorder="1" applyAlignment="1"/>
    <xf numFmtId="0" fontId="7" fillId="0" borderId="6" xfId="0" applyFont="1" applyFill="1" applyBorder="1"/>
    <xf numFmtId="3" fontId="8" fillId="0" borderId="6" xfId="0" applyNumberFormat="1" applyFont="1" applyFill="1" applyBorder="1"/>
    <xf numFmtId="49" fontId="8" fillId="0" borderId="6" xfId="0" applyNumberFormat="1" applyFont="1" applyFill="1" applyBorder="1" applyAlignment="1">
      <alignment horizontal="center"/>
    </xf>
    <xf numFmtId="3" fontId="3" fillId="0" borderId="6" xfId="0" applyNumberFormat="1" applyFont="1" applyFill="1" applyBorder="1"/>
    <xf numFmtId="0" fontId="9" fillId="0" borderId="6" xfId="0" applyFont="1" applyFill="1" applyBorder="1" applyAlignment="1">
      <alignment horizontal="right"/>
    </xf>
    <xf numFmtId="49" fontId="8" fillId="0" borderId="6" xfId="0" applyNumberFormat="1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right" wrapText="1"/>
    </xf>
    <xf numFmtId="3" fontId="8" fillId="0" borderId="6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right"/>
    </xf>
    <xf numFmtId="0" fontId="7" fillId="0" borderId="6" xfId="0" applyFont="1" applyFill="1" applyBorder="1" applyAlignment="1">
      <alignment wrapText="1"/>
    </xf>
    <xf numFmtId="3" fontId="8" fillId="0" borderId="6" xfId="0" applyNumberFormat="1" applyFont="1" applyFill="1" applyBorder="1" applyAlignment="1">
      <alignment wrapText="1"/>
    </xf>
    <xf numFmtId="0" fontId="9" fillId="0" borderId="6" xfId="0" applyFont="1" applyFill="1" applyBorder="1" applyAlignment="1">
      <alignment horizontal="right" wrapText="1"/>
    </xf>
    <xf numFmtId="0" fontId="8" fillId="3" borderId="6" xfId="0" applyFont="1" applyFill="1" applyBorder="1" applyAlignment="1">
      <alignment wrapText="1"/>
    </xf>
    <xf numFmtId="3" fontId="8" fillId="3" borderId="6" xfId="0" applyNumberFormat="1" applyFont="1" applyFill="1" applyBorder="1"/>
    <xf numFmtId="49" fontId="8" fillId="3" borderId="6" xfId="0" applyNumberFormat="1" applyFont="1" applyFill="1" applyBorder="1" applyAlignment="1">
      <alignment horizontal="center"/>
    </xf>
    <xf numFmtId="3" fontId="3" fillId="3" borderId="6" xfId="0" applyNumberFormat="1" applyFont="1" applyFill="1" applyBorder="1"/>
    <xf numFmtId="0" fontId="8" fillId="0" borderId="6" xfId="0" applyFont="1" applyFill="1" applyBorder="1" applyAlignment="1">
      <alignment wrapText="1"/>
    </xf>
    <xf numFmtId="3" fontId="8" fillId="3" borderId="6" xfId="0" applyNumberFormat="1" applyFont="1" applyFill="1" applyBorder="1" applyAlignment="1">
      <alignment wrapText="1"/>
    </xf>
    <xf numFmtId="49" fontId="8" fillId="3" borderId="6" xfId="0" applyNumberFormat="1" applyFont="1" applyFill="1" applyBorder="1" applyAlignment="1">
      <alignment horizontal="center" wrapText="1"/>
    </xf>
    <xf numFmtId="0" fontId="8" fillId="3" borderId="6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zoomScale="90" zoomScaleNormal="90" workbookViewId="0">
      <selection activeCell="U4" sqref="U4"/>
    </sheetView>
  </sheetViews>
  <sheetFormatPr defaultRowHeight="15"/>
  <cols>
    <col min="1" max="1" width="28.140625" customWidth="1"/>
  </cols>
  <sheetData>
    <row r="1" spans="1:19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</row>
    <row r="2" spans="1:19" ht="18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2"/>
      <c r="L2" s="3"/>
    </row>
    <row r="3" spans="1:19" ht="18.7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6" t="s">
        <v>12</v>
      </c>
      <c r="L3" s="8" t="s">
        <v>13</v>
      </c>
      <c r="M3" s="9" t="s">
        <v>14</v>
      </c>
      <c r="N3" s="10"/>
      <c r="O3" s="10"/>
      <c r="P3" s="10"/>
      <c r="Q3" s="10"/>
      <c r="R3" s="10"/>
      <c r="S3" s="11"/>
    </row>
    <row r="4" spans="1:19" ht="18.75">
      <c r="A4" s="12"/>
      <c r="B4" s="13"/>
      <c r="C4" s="13"/>
      <c r="D4" s="13"/>
      <c r="E4" s="13"/>
      <c r="F4" s="13"/>
      <c r="G4" s="13"/>
      <c r="H4" s="13"/>
      <c r="I4" s="13"/>
      <c r="J4" s="14"/>
      <c r="K4" s="13"/>
      <c r="L4" s="15"/>
      <c r="M4" s="16">
        <v>2019</v>
      </c>
      <c r="N4" s="16" t="s">
        <v>15</v>
      </c>
      <c r="O4" s="16" t="s">
        <v>16</v>
      </c>
      <c r="P4" s="16" t="s">
        <v>17</v>
      </c>
      <c r="Q4" s="16" t="s">
        <v>18</v>
      </c>
      <c r="R4" s="16">
        <v>2020</v>
      </c>
      <c r="S4" s="16">
        <v>2021</v>
      </c>
    </row>
    <row r="5" spans="1:19" ht="18.75">
      <c r="A5" s="17"/>
      <c r="B5" s="18"/>
      <c r="C5" s="18"/>
      <c r="D5" s="18"/>
      <c r="E5" s="18"/>
      <c r="F5" s="18"/>
      <c r="G5" s="18"/>
      <c r="H5" s="18"/>
      <c r="I5" s="18"/>
      <c r="J5" s="19"/>
      <c r="K5" s="18"/>
      <c r="L5" s="20"/>
      <c r="M5" s="21"/>
      <c r="N5" s="21"/>
      <c r="O5" s="21"/>
      <c r="P5" s="21"/>
      <c r="Q5" s="21"/>
      <c r="R5" s="21"/>
      <c r="S5" s="21"/>
    </row>
    <row r="6" spans="1:19" ht="15.75">
      <c r="A6" s="22" t="s">
        <v>19</v>
      </c>
      <c r="B6" s="22"/>
      <c r="C6" s="22"/>
      <c r="D6" s="22"/>
      <c r="E6" s="22"/>
      <c r="F6" s="22"/>
      <c r="G6" s="22"/>
      <c r="H6" s="22"/>
      <c r="I6" s="22"/>
      <c r="J6" s="22"/>
      <c r="K6" s="23"/>
      <c r="L6" s="24"/>
      <c r="M6" s="25">
        <f t="shared" ref="M6:M55" si="0">N6+O6+P6+Q6</f>
        <v>69100</v>
      </c>
      <c r="N6" s="25">
        <f t="shared" ref="N6:S6" si="1">SUM(N7:N9)</f>
        <v>17300</v>
      </c>
      <c r="O6" s="25">
        <f t="shared" si="1"/>
        <v>17300</v>
      </c>
      <c r="P6" s="25">
        <f t="shared" si="1"/>
        <v>17300</v>
      </c>
      <c r="Q6" s="25">
        <f t="shared" si="1"/>
        <v>17200</v>
      </c>
      <c r="R6" s="25">
        <f t="shared" si="1"/>
        <v>72700</v>
      </c>
      <c r="S6" s="25">
        <f t="shared" si="1"/>
        <v>76400</v>
      </c>
    </row>
    <row r="7" spans="1:19" ht="15.75">
      <c r="A7" s="26" t="s">
        <v>20</v>
      </c>
      <c r="B7" s="27" t="s">
        <v>21</v>
      </c>
      <c r="C7" s="27" t="s">
        <v>22</v>
      </c>
      <c r="D7" s="27" t="s">
        <v>23</v>
      </c>
      <c r="E7" s="27" t="s">
        <v>23</v>
      </c>
      <c r="F7" s="27" t="s">
        <v>24</v>
      </c>
      <c r="G7" s="27" t="s">
        <v>25</v>
      </c>
      <c r="H7" s="27" t="s">
        <v>26</v>
      </c>
      <c r="I7" s="28">
        <v>242</v>
      </c>
      <c r="J7" s="23">
        <v>221</v>
      </c>
      <c r="K7" s="29" t="s">
        <v>27</v>
      </c>
      <c r="L7" s="24" t="s">
        <v>28</v>
      </c>
      <c r="M7" s="25">
        <f t="shared" si="0"/>
        <v>21100</v>
      </c>
      <c r="N7" s="25">
        <v>5300</v>
      </c>
      <c r="O7" s="25">
        <v>5300</v>
      </c>
      <c r="P7" s="25">
        <v>5300</v>
      </c>
      <c r="Q7" s="25">
        <v>5200</v>
      </c>
      <c r="R7" s="25">
        <v>21900</v>
      </c>
      <c r="S7" s="25">
        <v>22800</v>
      </c>
    </row>
    <row r="8" spans="1:19" ht="15.75">
      <c r="A8" s="26" t="s">
        <v>29</v>
      </c>
      <c r="B8" s="27" t="s">
        <v>21</v>
      </c>
      <c r="C8" s="27" t="s">
        <v>22</v>
      </c>
      <c r="D8" s="27" t="s">
        <v>23</v>
      </c>
      <c r="E8" s="27" t="s">
        <v>23</v>
      </c>
      <c r="F8" s="27" t="s">
        <v>24</v>
      </c>
      <c r="G8" s="27" t="s">
        <v>23</v>
      </c>
      <c r="H8" s="27" t="s">
        <v>30</v>
      </c>
      <c r="I8" s="30">
        <v>242</v>
      </c>
      <c r="J8" s="30">
        <v>221</v>
      </c>
      <c r="K8" s="29" t="s">
        <v>31</v>
      </c>
      <c r="L8" s="27" t="s">
        <v>23</v>
      </c>
      <c r="M8" s="25">
        <f t="shared" si="0"/>
        <v>48000</v>
      </c>
      <c r="N8" s="25">
        <v>12000</v>
      </c>
      <c r="O8" s="25">
        <v>12000</v>
      </c>
      <c r="P8" s="25">
        <v>12000</v>
      </c>
      <c r="Q8" s="25">
        <v>12000</v>
      </c>
      <c r="R8" s="25">
        <v>50800</v>
      </c>
      <c r="S8" s="25">
        <v>53600</v>
      </c>
    </row>
    <row r="9" spans="1:19" ht="15.75">
      <c r="A9" s="26" t="s">
        <v>29</v>
      </c>
      <c r="B9" s="26"/>
      <c r="C9" s="26"/>
      <c r="D9" s="26"/>
      <c r="E9" s="26"/>
      <c r="F9" s="26"/>
      <c r="G9" s="26"/>
      <c r="H9" s="26"/>
      <c r="I9" s="26"/>
      <c r="J9" s="26"/>
      <c r="K9" s="23"/>
      <c r="L9" s="24"/>
      <c r="M9" s="25">
        <f t="shared" si="0"/>
        <v>0</v>
      </c>
      <c r="N9" s="25"/>
      <c r="O9" s="25"/>
      <c r="P9" s="25"/>
      <c r="Q9" s="25"/>
      <c r="R9" s="25"/>
      <c r="S9" s="25"/>
    </row>
    <row r="10" spans="1:19" ht="15.75">
      <c r="A10" s="22" t="s">
        <v>32</v>
      </c>
      <c r="B10" s="22"/>
      <c r="C10" s="22"/>
      <c r="D10" s="22"/>
      <c r="E10" s="22"/>
      <c r="F10" s="22"/>
      <c r="G10" s="22"/>
      <c r="H10" s="22"/>
      <c r="I10" s="22"/>
      <c r="J10" s="22"/>
      <c r="K10" s="23"/>
      <c r="L10" s="24"/>
      <c r="M10" s="25">
        <f t="shared" si="0"/>
        <v>0</v>
      </c>
      <c r="N10" s="25">
        <f t="shared" ref="N10:S10" si="2">SUM(N11)</f>
        <v>0</v>
      </c>
      <c r="O10" s="25">
        <f t="shared" si="2"/>
        <v>0</v>
      </c>
      <c r="P10" s="25">
        <f t="shared" si="2"/>
        <v>0</v>
      </c>
      <c r="Q10" s="25">
        <f t="shared" si="2"/>
        <v>0</v>
      </c>
      <c r="R10" s="25">
        <f t="shared" si="2"/>
        <v>0</v>
      </c>
      <c r="S10" s="25">
        <f t="shared" si="2"/>
        <v>0</v>
      </c>
    </row>
    <row r="11" spans="1:19" ht="15.75">
      <c r="A11" s="26" t="s">
        <v>33</v>
      </c>
      <c r="B11" s="27" t="s">
        <v>21</v>
      </c>
      <c r="C11" s="27" t="s">
        <v>22</v>
      </c>
      <c r="D11" s="27" t="s">
        <v>23</v>
      </c>
      <c r="E11" s="27" t="s">
        <v>23</v>
      </c>
      <c r="F11" s="27" t="s">
        <v>24</v>
      </c>
      <c r="G11" s="27" t="s">
        <v>25</v>
      </c>
      <c r="H11" s="27" t="s">
        <v>26</v>
      </c>
      <c r="I11" s="28">
        <v>244</v>
      </c>
      <c r="J11" s="23">
        <v>222</v>
      </c>
      <c r="K11" s="29" t="s">
        <v>27</v>
      </c>
      <c r="L11" s="24" t="s">
        <v>28</v>
      </c>
      <c r="M11" s="25">
        <f t="shared" si="0"/>
        <v>0</v>
      </c>
      <c r="N11" s="25"/>
      <c r="O11" s="25"/>
      <c r="P11" s="25"/>
      <c r="Q11" s="25"/>
      <c r="R11" s="25"/>
      <c r="S11" s="25"/>
    </row>
    <row r="12" spans="1:19" ht="15.75">
      <c r="A12" s="22" t="s">
        <v>34</v>
      </c>
      <c r="B12" s="22"/>
      <c r="C12" s="22"/>
      <c r="D12" s="22"/>
      <c r="E12" s="22"/>
      <c r="F12" s="22"/>
      <c r="G12" s="22"/>
      <c r="H12" s="22"/>
      <c r="I12" s="22"/>
      <c r="J12" s="22"/>
      <c r="K12" s="23"/>
      <c r="L12" s="24"/>
      <c r="M12" s="25">
        <f t="shared" si="0"/>
        <v>40000</v>
      </c>
      <c r="N12" s="25">
        <f>SUM(N13:N19)</f>
        <v>10000</v>
      </c>
      <c r="O12" s="25">
        <f>SUM(O13:O19)</f>
        <v>10000</v>
      </c>
      <c r="P12" s="25">
        <f>SUM(P13:P19)</f>
        <v>10000</v>
      </c>
      <c r="Q12" s="25">
        <f>SUM(Q13:Q19)</f>
        <v>10000</v>
      </c>
      <c r="R12" s="25">
        <f t="shared" ref="R12:S12" si="3">SUM(R13:R19)</f>
        <v>0</v>
      </c>
      <c r="S12" s="25">
        <f t="shared" si="3"/>
        <v>46000</v>
      </c>
    </row>
    <row r="13" spans="1:19" ht="15.75">
      <c r="A13" s="26" t="s">
        <v>35</v>
      </c>
      <c r="B13" s="27" t="s">
        <v>21</v>
      </c>
      <c r="C13" s="27" t="s">
        <v>22</v>
      </c>
      <c r="D13" s="27" t="s">
        <v>23</v>
      </c>
      <c r="E13" s="27" t="s">
        <v>23</v>
      </c>
      <c r="F13" s="27" t="s">
        <v>24</v>
      </c>
      <c r="G13" s="27" t="s">
        <v>25</v>
      </c>
      <c r="H13" s="27" t="s">
        <v>26</v>
      </c>
      <c r="I13" s="28">
        <v>244</v>
      </c>
      <c r="J13" s="23">
        <v>223</v>
      </c>
      <c r="K13" s="29" t="s">
        <v>27</v>
      </c>
      <c r="L13" s="24" t="s">
        <v>28</v>
      </c>
      <c r="M13" s="25">
        <f t="shared" si="0"/>
        <v>0</v>
      </c>
      <c r="N13" s="25"/>
      <c r="O13" s="25"/>
      <c r="P13" s="25"/>
      <c r="Q13" s="25"/>
      <c r="R13" s="25"/>
      <c r="S13" s="25"/>
    </row>
    <row r="14" spans="1:19" ht="15.75">
      <c r="A14" s="26" t="s">
        <v>36</v>
      </c>
      <c r="B14" s="27" t="s">
        <v>21</v>
      </c>
      <c r="C14" s="27" t="s">
        <v>22</v>
      </c>
      <c r="D14" s="27" t="s">
        <v>23</v>
      </c>
      <c r="E14" s="27" t="s">
        <v>23</v>
      </c>
      <c r="F14" s="27" t="s">
        <v>24</v>
      </c>
      <c r="G14" s="27" t="s">
        <v>25</v>
      </c>
      <c r="H14" s="27" t="s">
        <v>26</v>
      </c>
      <c r="I14" s="28">
        <v>244</v>
      </c>
      <c r="J14" s="23">
        <v>223</v>
      </c>
      <c r="K14" s="29" t="s">
        <v>27</v>
      </c>
      <c r="L14" s="27" t="s">
        <v>28</v>
      </c>
      <c r="M14" s="25">
        <f t="shared" si="0"/>
        <v>0</v>
      </c>
      <c r="N14" s="25"/>
      <c r="O14" s="25"/>
      <c r="P14" s="25"/>
      <c r="Q14" s="25"/>
      <c r="R14" s="25"/>
      <c r="S14" s="25"/>
    </row>
    <row r="15" spans="1:19" ht="15.75">
      <c r="A15" s="26" t="s">
        <v>37</v>
      </c>
      <c r="B15" s="27" t="s">
        <v>21</v>
      </c>
      <c r="C15" s="27" t="s">
        <v>22</v>
      </c>
      <c r="D15" s="27" t="s">
        <v>23</v>
      </c>
      <c r="E15" s="27" t="s">
        <v>23</v>
      </c>
      <c r="F15" s="27" t="s">
        <v>24</v>
      </c>
      <c r="G15" s="27" t="s">
        <v>25</v>
      </c>
      <c r="H15" s="27" t="s">
        <v>26</v>
      </c>
      <c r="I15" s="28">
        <v>244</v>
      </c>
      <c r="J15" s="23">
        <v>223</v>
      </c>
      <c r="K15" s="29" t="s">
        <v>27</v>
      </c>
      <c r="L15" s="24" t="s">
        <v>28</v>
      </c>
      <c r="M15" s="25">
        <f t="shared" si="0"/>
        <v>0</v>
      </c>
      <c r="N15" s="25"/>
      <c r="O15" s="25"/>
      <c r="P15" s="25"/>
      <c r="Q15" s="25"/>
      <c r="R15" s="25"/>
      <c r="S15" s="25"/>
    </row>
    <row r="16" spans="1:19" ht="15.75">
      <c r="A16" s="26" t="s">
        <v>38</v>
      </c>
      <c r="B16" s="27" t="s">
        <v>21</v>
      </c>
      <c r="C16" s="27" t="s">
        <v>22</v>
      </c>
      <c r="D16" s="27" t="s">
        <v>23</v>
      </c>
      <c r="E16" s="27" t="s">
        <v>23</v>
      </c>
      <c r="F16" s="27" t="s">
        <v>24</v>
      </c>
      <c r="G16" s="27" t="s">
        <v>25</v>
      </c>
      <c r="H16" s="27" t="s">
        <v>26</v>
      </c>
      <c r="I16" s="28">
        <v>244</v>
      </c>
      <c r="J16" s="23">
        <v>223</v>
      </c>
      <c r="K16" s="29" t="s">
        <v>27</v>
      </c>
      <c r="L16" s="24" t="s">
        <v>28</v>
      </c>
      <c r="M16" s="25">
        <f t="shared" si="0"/>
        <v>40000</v>
      </c>
      <c r="N16" s="25">
        <v>10000</v>
      </c>
      <c r="O16" s="25">
        <v>10000</v>
      </c>
      <c r="P16" s="25">
        <v>10000</v>
      </c>
      <c r="Q16" s="25">
        <v>10000</v>
      </c>
      <c r="R16" s="25"/>
      <c r="S16" s="25">
        <v>46000</v>
      </c>
    </row>
    <row r="17" spans="1:19" ht="15.75">
      <c r="A17" s="26" t="s">
        <v>39</v>
      </c>
      <c r="B17" s="27" t="s">
        <v>21</v>
      </c>
      <c r="C17" s="27" t="s">
        <v>22</v>
      </c>
      <c r="D17" s="27" t="s">
        <v>23</v>
      </c>
      <c r="E17" s="27" t="s">
        <v>23</v>
      </c>
      <c r="F17" s="27" t="s">
        <v>24</v>
      </c>
      <c r="G17" s="27" t="s">
        <v>25</v>
      </c>
      <c r="H17" s="27" t="s">
        <v>26</v>
      </c>
      <c r="I17" s="28">
        <v>244</v>
      </c>
      <c r="J17" s="23">
        <v>223</v>
      </c>
      <c r="K17" s="29" t="s">
        <v>27</v>
      </c>
      <c r="L17" s="24" t="s">
        <v>28</v>
      </c>
      <c r="M17" s="25">
        <f t="shared" si="0"/>
        <v>0</v>
      </c>
      <c r="N17" s="25"/>
      <c r="O17" s="25"/>
      <c r="P17" s="25"/>
      <c r="Q17" s="25"/>
      <c r="R17" s="25"/>
      <c r="S17" s="25"/>
    </row>
    <row r="18" spans="1:19" ht="15.75">
      <c r="A18" s="26" t="s">
        <v>40</v>
      </c>
      <c r="B18" s="27" t="s">
        <v>21</v>
      </c>
      <c r="C18" s="27" t="s">
        <v>22</v>
      </c>
      <c r="D18" s="27" t="s">
        <v>23</v>
      </c>
      <c r="E18" s="27" t="s">
        <v>23</v>
      </c>
      <c r="F18" s="27" t="s">
        <v>24</v>
      </c>
      <c r="G18" s="27" t="s">
        <v>25</v>
      </c>
      <c r="H18" s="27" t="s">
        <v>26</v>
      </c>
      <c r="I18" s="28">
        <v>244</v>
      </c>
      <c r="J18" s="23">
        <v>223</v>
      </c>
      <c r="K18" s="29" t="s">
        <v>27</v>
      </c>
      <c r="L18" s="24" t="s">
        <v>28</v>
      </c>
      <c r="M18" s="25">
        <f t="shared" si="0"/>
        <v>0</v>
      </c>
      <c r="N18" s="25"/>
      <c r="O18" s="25"/>
      <c r="P18" s="25"/>
      <c r="Q18" s="25"/>
      <c r="R18" s="25"/>
      <c r="S18" s="25"/>
    </row>
    <row r="19" spans="1:19" ht="15.75">
      <c r="A19" s="26" t="s">
        <v>41</v>
      </c>
      <c r="B19" s="27" t="s">
        <v>21</v>
      </c>
      <c r="C19" s="27" t="s">
        <v>22</v>
      </c>
      <c r="D19" s="27" t="s">
        <v>23</v>
      </c>
      <c r="E19" s="27" t="s">
        <v>23</v>
      </c>
      <c r="F19" s="27" t="s">
        <v>24</v>
      </c>
      <c r="G19" s="27" t="s">
        <v>25</v>
      </c>
      <c r="H19" s="27" t="s">
        <v>26</v>
      </c>
      <c r="I19" s="28">
        <v>244</v>
      </c>
      <c r="J19" s="23">
        <v>223</v>
      </c>
      <c r="K19" s="29" t="s">
        <v>27</v>
      </c>
      <c r="L19" s="27" t="s">
        <v>28</v>
      </c>
      <c r="M19" s="25">
        <f t="shared" si="0"/>
        <v>0</v>
      </c>
      <c r="N19" s="25"/>
      <c r="O19" s="25"/>
      <c r="P19" s="25"/>
      <c r="Q19" s="25"/>
      <c r="R19" s="25"/>
      <c r="S19" s="25"/>
    </row>
    <row r="20" spans="1:19" ht="31.5">
      <c r="A20" s="31" t="s">
        <v>42</v>
      </c>
      <c r="B20" s="31"/>
      <c r="C20" s="31"/>
      <c r="D20" s="31"/>
      <c r="E20" s="31"/>
      <c r="F20" s="31"/>
      <c r="G20" s="31"/>
      <c r="H20" s="31"/>
      <c r="I20" s="31"/>
      <c r="J20" s="31"/>
      <c r="K20" s="32"/>
      <c r="L20" s="27"/>
      <c r="M20" s="25">
        <f t="shared" si="0"/>
        <v>457900</v>
      </c>
      <c r="N20" s="25">
        <f>SUM(N21:N35)</f>
        <v>104075</v>
      </c>
      <c r="O20" s="25">
        <f>SUM(O21:O35)</f>
        <v>293325</v>
      </c>
      <c r="P20" s="25">
        <f>SUM(P21:P35)</f>
        <v>33775</v>
      </c>
      <c r="Q20" s="25">
        <f>SUM(Q21:Q35)</f>
        <v>26725</v>
      </c>
      <c r="R20" s="25">
        <f t="shared" ref="R20:S20" si="4">SUM(R21:R35)</f>
        <v>557900</v>
      </c>
      <c r="S20" s="25">
        <f t="shared" si="4"/>
        <v>257900</v>
      </c>
    </row>
    <row r="21" spans="1:19" ht="31.5">
      <c r="A21" s="33" t="s">
        <v>43</v>
      </c>
      <c r="B21" s="27" t="s">
        <v>21</v>
      </c>
      <c r="C21" s="27" t="s">
        <v>22</v>
      </c>
      <c r="D21" s="27" t="s">
        <v>23</v>
      </c>
      <c r="E21" s="27" t="s">
        <v>23</v>
      </c>
      <c r="F21" s="27" t="s">
        <v>24</v>
      </c>
      <c r="G21" s="27" t="s">
        <v>25</v>
      </c>
      <c r="H21" s="27" t="s">
        <v>26</v>
      </c>
      <c r="I21" s="28">
        <v>244</v>
      </c>
      <c r="J21" s="23">
        <v>225</v>
      </c>
      <c r="K21" s="29" t="s">
        <v>27</v>
      </c>
      <c r="L21" s="27" t="s">
        <v>28</v>
      </c>
      <c r="M21" s="25">
        <f t="shared" si="0"/>
        <v>10600</v>
      </c>
      <c r="N21" s="25">
        <v>10600</v>
      </c>
      <c r="O21" s="25"/>
      <c r="P21" s="25"/>
      <c r="Q21" s="25"/>
      <c r="R21" s="25">
        <v>10600</v>
      </c>
      <c r="S21" s="25">
        <v>10600</v>
      </c>
    </row>
    <row r="22" spans="1:19" ht="31.5">
      <c r="A22" s="33" t="s">
        <v>43</v>
      </c>
      <c r="B22" s="27" t="s">
        <v>21</v>
      </c>
      <c r="C22" s="27" t="s">
        <v>22</v>
      </c>
      <c r="D22" s="27" t="s">
        <v>23</v>
      </c>
      <c r="E22" s="27" t="s">
        <v>23</v>
      </c>
      <c r="F22" s="27" t="s">
        <v>24</v>
      </c>
      <c r="G22" s="27" t="s">
        <v>25</v>
      </c>
      <c r="H22" s="27" t="s">
        <v>26</v>
      </c>
      <c r="I22" s="28">
        <v>244</v>
      </c>
      <c r="J22" s="23">
        <v>225</v>
      </c>
      <c r="K22" s="29" t="s">
        <v>44</v>
      </c>
      <c r="L22" s="27" t="s">
        <v>45</v>
      </c>
      <c r="M22" s="25">
        <f t="shared" si="0"/>
        <v>200000</v>
      </c>
      <c r="N22" s="25"/>
      <c r="O22" s="25">
        <v>200000</v>
      </c>
      <c r="P22" s="25"/>
      <c r="Q22" s="25"/>
      <c r="R22" s="25">
        <v>300000</v>
      </c>
      <c r="S22" s="25"/>
    </row>
    <row r="23" spans="1:19" ht="31.5">
      <c r="A23" s="33" t="s">
        <v>46</v>
      </c>
      <c r="B23" s="27" t="s">
        <v>21</v>
      </c>
      <c r="C23" s="27" t="s">
        <v>22</v>
      </c>
      <c r="D23" s="27" t="s">
        <v>23</v>
      </c>
      <c r="E23" s="27" t="s">
        <v>23</v>
      </c>
      <c r="F23" s="27" t="s">
        <v>24</v>
      </c>
      <c r="G23" s="27" t="s">
        <v>25</v>
      </c>
      <c r="H23" s="27" t="s">
        <v>26</v>
      </c>
      <c r="I23" s="28">
        <v>244</v>
      </c>
      <c r="J23" s="23">
        <v>225</v>
      </c>
      <c r="K23" s="29" t="s">
        <v>27</v>
      </c>
      <c r="L23" s="27" t="s">
        <v>28</v>
      </c>
      <c r="M23" s="25">
        <f t="shared" si="0"/>
        <v>2100</v>
      </c>
      <c r="N23" s="25">
        <v>1050</v>
      </c>
      <c r="O23" s="25"/>
      <c r="P23" s="25">
        <v>1050</v>
      </c>
      <c r="Q23" s="25"/>
      <c r="R23" s="25">
        <v>2100</v>
      </c>
      <c r="S23" s="25">
        <v>2100</v>
      </c>
    </row>
    <row r="24" spans="1:19" ht="15.75">
      <c r="A24" s="26" t="s">
        <v>47</v>
      </c>
      <c r="B24" s="27" t="s">
        <v>21</v>
      </c>
      <c r="C24" s="27" t="s">
        <v>22</v>
      </c>
      <c r="D24" s="27" t="s">
        <v>23</v>
      </c>
      <c r="E24" s="27" t="s">
        <v>23</v>
      </c>
      <c r="F24" s="27" t="s">
        <v>24</v>
      </c>
      <c r="G24" s="27" t="s">
        <v>25</v>
      </c>
      <c r="H24" s="27" t="s">
        <v>26</v>
      </c>
      <c r="I24" s="28">
        <v>244</v>
      </c>
      <c r="J24" s="23">
        <v>225</v>
      </c>
      <c r="K24" s="29" t="s">
        <v>27</v>
      </c>
      <c r="L24" s="27" t="s">
        <v>28</v>
      </c>
      <c r="M24" s="25">
        <f t="shared" si="0"/>
        <v>0</v>
      </c>
      <c r="N24" s="25"/>
      <c r="O24" s="25"/>
      <c r="P24" s="25"/>
      <c r="Q24" s="25"/>
      <c r="R24" s="25"/>
      <c r="S24" s="25"/>
    </row>
    <row r="25" spans="1:19" ht="15.75">
      <c r="A25" s="26" t="s">
        <v>48</v>
      </c>
      <c r="B25" s="27" t="s">
        <v>21</v>
      </c>
      <c r="C25" s="27" t="s">
        <v>22</v>
      </c>
      <c r="D25" s="27" t="s">
        <v>23</v>
      </c>
      <c r="E25" s="27" t="s">
        <v>23</v>
      </c>
      <c r="F25" s="27" t="s">
        <v>24</v>
      </c>
      <c r="G25" s="27" t="s">
        <v>25</v>
      </c>
      <c r="H25" s="27" t="s">
        <v>26</v>
      </c>
      <c r="I25" s="28">
        <v>244</v>
      </c>
      <c r="J25" s="23">
        <v>225</v>
      </c>
      <c r="K25" s="29" t="s">
        <v>27</v>
      </c>
      <c r="L25" s="27" t="s">
        <v>28</v>
      </c>
      <c r="M25" s="25">
        <f t="shared" si="0"/>
        <v>25100</v>
      </c>
      <c r="N25" s="25">
        <v>6275</v>
      </c>
      <c r="O25" s="25">
        <v>6275</v>
      </c>
      <c r="P25" s="25">
        <v>6275</v>
      </c>
      <c r="Q25" s="25">
        <v>6275</v>
      </c>
      <c r="R25" s="25">
        <v>25100</v>
      </c>
      <c r="S25" s="25">
        <v>25100</v>
      </c>
    </row>
    <row r="26" spans="1:19" ht="15.75">
      <c r="A26" s="26" t="s">
        <v>49</v>
      </c>
      <c r="B26" s="27" t="s">
        <v>21</v>
      </c>
      <c r="C26" s="27" t="s">
        <v>22</v>
      </c>
      <c r="D26" s="27" t="s">
        <v>23</v>
      </c>
      <c r="E26" s="27" t="s">
        <v>23</v>
      </c>
      <c r="F26" s="27" t="s">
        <v>24</v>
      </c>
      <c r="G26" s="27" t="s">
        <v>25</v>
      </c>
      <c r="H26" s="27" t="s">
        <v>26</v>
      </c>
      <c r="I26" s="28">
        <v>244</v>
      </c>
      <c r="J26" s="23">
        <v>225</v>
      </c>
      <c r="K26" s="29" t="s">
        <v>27</v>
      </c>
      <c r="L26" s="27" t="s">
        <v>28</v>
      </c>
      <c r="M26" s="25">
        <f t="shared" si="0"/>
        <v>1700</v>
      </c>
      <c r="N26" s="25"/>
      <c r="O26" s="25">
        <v>900</v>
      </c>
      <c r="P26" s="25">
        <v>600</v>
      </c>
      <c r="Q26" s="25">
        <v>200</v>
      </c>
      <c r="R26" s="25">
        <v>1700</v>
      </c>
      <c r="S26" s="25">
        <v>1700</v>
      </c>
    </row>
    <row r="27" spans="1:19" ht="15.75">
      <c r="A27" s="26" t="s">
        <v>50</v>
      </c>
      <c r="B27" s="27" t="s">
        <v>21</v>
      </c>
      <c r="C27" s="27" t="s">
        <v>22</v>
      </c>
      <c r="D27" s="27" t="s">
        <v>23</v>
      </c>
      <c r="E27" s="27" t="s">
        <v>23</v>
      </c>
      <c r="F27" s="27" t="s">
        <v>24</v>
      </c>
      <c r="G27" s="27" t="s">
        <v>25</v>
      </c>
      <c r="H27" s="27" t="s">
        <v>26</v>
      </c>
      <c r="I27" s="28">
        <v>244</v>
      </c>
      <c r="J27" s="23">
        <v>225</v>
      </c>
      <c r="K27" s="29" t="s">
        <v>27</v>
      </c>
      <c r="L27" s="27" t="s">
        <v>28</v>
      </c>
      <c r="M27" s="25">
        <f t="shared" si="0"/>
        <v>5700</v>
      </c>
      <c r="N27" s="25"/>
      <c r="O27" s="25"/>
      <c r="P27" s="25">
        <v>5700</v>
      </c>
      <c r="Q27" s="25"/>
      <c r="R27" s="25">
        <v>5700</v>
      </c>
      <c r="S27" s="25">
        <v>5700</v>
      </c>
    </row>
    <row r="28" spans="1:19" ht="15.75">
      <c r="A28" s="26" t="s">
        <v>51</v>
      </c>
      <c r="B28" s="27" t="s">
        <v>21</v>
      </c>
      <c r="C28" s="27" t="s">
        <v>22</v>
      </c>
      <c r="D28" s="27" t="s">
        <v>23</v>
      </c>
      <c r="E28" s="27" t="s">
        <v>23</v>
      </c>
      <c r="F28" s="27" t="s">
        <v>24</v>
      </c>
      <c r="G28" s="27" t="s">
        <v>25</v>
      </c>
      <c r="H28" s="27" t="s">
        <v>26</v>
      </c>
      <c r="I28" s="28">
        <v>244</v>
      </c>
      <c r="J28" s="23">
        <v>225</v>
      </c>
      <c r="K28" s="29" t="s">
        <v>27</v>
      </c>
      <c r="L28" s="27" t="s">
        <v>28</v>
      </c>
      <c r="M28" s="25">
        <f t="shared" si="0"/>
        <v>66000</v>
      </c>
      <c r="N28" s="25"/>
      <c r="O28" s="25">
        <v>66000</v>
      </c>
      <c r="P28" s="25"/>
      <c r="Q28" s="25"/>
      <c r="R28" s="25">
        <v>66000</v>
      </c>
      <c r="S28" s="25">
        <v>66000</v>
      </c>
    </row>
    <row r="29" spans="1:19" ht="15.75">
      <c r="A29" s="26" t="s">
        <v>52</v>
      </c>
      <c r="B29" s="27" t="s">
        <v>21</v>
      </c>
      <c r="C29" s="27" t="s">
        <v>22</v>
      </c>
      <c r="D29" s="27" t="s">
        <v>23</v>
      </c>
      <c r="E29" s="27" t="s">
        <v>23</v>
      </c>
      <c r="F29" s="27" t="s">
        <v>24</v>
      </c>
      <c r="G29" s="27" t="s">
        <v>25</v>
      </c>
      <c r="H29" s="27" t="s">
        <v>26</v>
      </c>
      <c r="I29" s="28">
        <v>244</v>
      </c>
      <c r="J29" s="23">
        <v>225</v>
      </c>
      <c r="K29" s="29" t="s">
        <v>27</v>
      </c>
      <c r="L29" s="27" t="s">
        <v>28</v>
      </c>
      <c r="M29" s="25">
        <f t="shared" si="0"/>
        <v>9600</v>
      </c>
      <c r="N29" s="25">
        <v>2400</v>
      </c>
      <c r="O29" s="25">
        <v>2400</v>
      </c>
      <c r="P29" s="25">
        <v>2400</v>
      </c>
      <c r="Q29" s="25">
        <v>2400</v>
      </c>
      <c r="R29" s="25">
        <v>9600</v>
      </c>
      <c r="S29" s="25">
        <v>9600</v>
      </c>
    </row>
    <row r="30" spans="1:19" ht="47.25">
      <c r="A30" s="33" t="s">
        <v>53</v>
      </c>
      <c r="B30" s="27" t="s">
        <v>21</v>
      </c>
      <c r="C30" s="27" t="s">
        <v>22</v>
      </c>
      <c r="D30" s="27" t="s">
        <v>23</v>
      </c>
      <c r="E30" s="27" t="s">
        <v>23</v>
      </c>
      <c r="F30" s="27" t="s">
        <v>24</v>
      </c>
      <c r="G30" s="27" t="s">
        <v>25</v>
      </c>
      <c r="H30" s="27" t="s">
        <v>26</v>
      </c>
      <c r="I30" s="28">
        <v>244</v>
      </c>
      <c r="J30" s="23">
        <v>225</v>
      </c>
      <c r="K30" s="29" t="s">
        <v>27</v>
      </c>
      <c r="L30" s="27" t="s">
        <v>28</v>
      </c>
      <c r="M30" s="25">
        <f t="shared" si="0"/>
        <v>6600</v>
      </c>
      <c r="N30" s="25">
        <v>1650</v>
      </c>
      <c r="O30" s="25">
        <v>1650</v>
      </c>
      <c r="P30" s="25">
        <v>1650</v>
      </c>
      <c r="Q30" s="25">
        <v>1650</v>
      </c>
      <c r="R30" s="25">
        <v>6600</v>
      </c>
      <c r="S30" s="25">
        <v>6600</v>
      </c>
    </row>
    <row r="31" spans="1:19" ht="15.75">
      <c r="A31" s="26" t="s">
        <v>54</v>
      </c>
      <c r="B31" s="27" t="s">
        <v>21</v>
      </c>
      <c r="C31" s="27" t="s">
        <v>22</v>
      </c>
      <c r="D31" s="27" t="s">
        <v>23</v>
      </c>
      <c r="E31" s="27" t="s">
        <v>23</v>
      </c>
      <c r="F31" s="27" t="s">
        <v>24</v>
      </c>
      <c r="G31" s="27" t="s">
        <v>25</v>
      </c>
      <c r="H31" s="27" t="s">
        <v>26</v>
      </c>
      <c r="I31" s="28">
        <v>244</v>
      </c>
      <c r="J31" s="23">
        <v>225</v>
      </c>
      <c r="K31" s="29" t="s">
        <v>27</v>
      </c>
      <c r="L31" s="27" t="s">
        <v>28</v>
      </c>
      <c r="M31" s="25">
        <f t="shared" si="0"/>
        <v>0</v>
      </c>
      <c r="N31" s="25"/>
      <c r="O31" s="25"/>
      <c r="P31" s="25"/>
      <c r="Q31" s="25"/>
      <c r="R31" s="25"/>
      <c r="S31" s="25"/>
    </row>
    <row r="32" spans="1:19" ht="47.25">
      <c r="A32" s="33" t="s">
        <v>55</v>
      </c>
      <c r="B32" s="27" t="s">
        <v>21</v>
      </c>
      <c r="C32" s="27" t="s">
        <v>22</v>
      </c>
      <c r="D32" s="27" t="s">
        <v>23</v>
      </c>
      <c r="E32" s="27" t="s">
        <v>23</v>
      </c>
      <c r="F32" s="27" t="s">
        <v>24</v>
      </c>
      <c r="G32" s="27" t="s">
        <v>25</v>
      </c>
      <c r="H32" s="27" t="s">
        <v>26</v>
      </c>
      <c r="I32" s="28">
        <v>244</v>
      </c>
      <c r="J32" s="23">
        <v>225</v>
      </c>
      <c r="K32" s="29" t="s">
        <v>27</v>
      </c>
      <c r="L32" s="27" t="s">
        <v>28</v>
      </c>
      <c r="M32" s="25">
        <f t="shared" si="0"/>
        <v>58500</v>
      </c>
      <c r="N32" s="25">
        <v>14600</v>
      </c>
      <c r="O32" s="25">
        <v>14600</v>
      </c>
      <c r="P32" s="25">
        <v>14600</v>
      </c>
      <c r="Q32" s="25">
        <v>14700</v>
      </c>
      <c r="R32" s="25">
        <v>58500</v>
      </c>
      <c r="S32" s="25">
        <v>58500</v>
      </c>
    </row>
    <row r="33" spans="1:19" ht="47.25">
      <c r="A33" s="33" t="s">
        <v>56</v>
      </c>
      <c r="B33" s="27" t="s">
        <v>21</v>
      </c>
      <c r="C33" s="27" t="s">
        <v>22</v>
      </c>
      <c r="D33" s="27" t="s">
        <v>23</v>
      </c>
      <c r="E33" s="27" t="s">
        <v>23</v>
      </c>
      <c r="F33" s="27" t="s">
        <v>24</v>
      </c>
      <c r="G33" s="27" t="s">
        <v>25</v>
      </c>
      <c r="H33" s="27" t="s">
        <v>26</v>
      </c>
      <c r="I33" s="28">
        <v>244</v>
      </c>
      <c r="J33" s="23">
        <v>225</v>
      </c>
      <c r="K33" s="29" t="s">
        <v>27</v>
      </c>
      <c r="L33" s="27" t="s">
        <v>28</v>
      </c>
      <c r="M33" s="25">
        <f t="shared" si="0"/>
        <v>0</v>
      </c>
      <c r="N33" s="25"/>
      <c r="O33" s="25"/>
      <c r="P33" s="25"/>
      <c r="Q33" s="25"/>
      <c r="R33" s="25"/>
      <c r="S33" s="25"/>
    </row>
    <row r="34" spans="1:19" ht="15.75">
      <c r="A34" s="26" t="s">
        <v>57</v>
      </c>
      <c r="B34" s="27" t="s">
        <v>21</v>
      </c>
      <c r="C34" s="27" t="s">
        <v>22</v>
      </c>
      <c r="D34" s="27" t="s">
        <v>23</v>
      </c>
      <c r="E34" s="27" t="s">
        <v>23</v>
      </c>
      <c r="F34" s="27" t="s">
        <v>24</v>
      </c>
      <c r="G34" s="27" t="s">
        <v>25</v>
      </c>
      <c r="H34" s="27" t="s">
        <v>26</v>
      </c>
      <c r="I34" s="28">
        <v>244</v>
      </c>
      <c r="J34" s="23">
        <v>225</v>
      </c>
      <c r="K34" s="29" t="s">
        <v>27</v>
      </c>
      <c r="L34" s="24" t="s">
        <v>28</v>
      </c>
      <c r="M34" s="25">
        <f t="shared" si="0"/>
        <v>6000</v>
      </c>
      <c r="N34" s="25">
        <v>1500</v>
      </c>
      <c r="O34" s="25">
        <v>1500</v>
      </c>
      <c r="P34" s="25">
        <v>1500</v>
      </c>
      <c r="Q34" s="25">
        <v>1500</v>
      </c>
      <c r="R34" s="25">
        <v>6000</v>
      </c>
      <c r="S34" s="25">
        <v>6000</v>
      </c>
    </row>
    <row r="35" spans="1:19" ht="31.5">
      <c r="A35" s="33" t="s">
        <v>58</v>
      </c>
      <c r="B35" s="27" t="s">
        <v>21</v>
      </c>
      <c r="C35" s="27" t="s">
        <v>22</v>
      </c>
      <c r="D35" s="27" t="s">
        <v>23</v>
      </c>
      <c r="E35" s="27" t="s">
        <v>23</v>
      </c>
      <c r="F35" s="27" t="s">
        <v>24</v>
      </c>
      <c r="G35" s="27" t="s">
        <v>25</v>
      </c>
      <c r="H35" s="27" t="s">
        <v>26</v>
      </c>
      <c r="I35" s="28">
        <v>244</v>
      </c>
      <c r="J35" s="23">
        <v>225</v>
      </c>
      <c r="K35" s="29" t="s">
        <v>27</v>
      </c>
      <c r="L35" s="24" t="s">
        <v>28</v>
      </c>
      <c r="M35" s="25">
        <f t="shared" si="0"/>
        <v>66000</v>
      </c>
      <c r="N35" s="25">
        <v>66000</v>
      </c>
      <c r="O35" s="25"/>
      <c r="P35" s="25"/>
      <c r="Q35" s="25"/>
      <c r="R35" s="25">
        <v>66000</v>
      </c>
      <c r="S35" s="25">
        <v>66000</v>
      </c>
    </row>
    <row r="36" spans="1:19" ht="15.75">
      <c r="A36" s="22" t="s">
        <v>59</v>
      </c>
      <c r="B36" s="22"/>
      <c r="C36" s="22"/>
      <c r="D36" s="22"/>
      <c r="E36" s="22"/>
      <c r="F36" s="22"/>
      <c r="G36" s="22"/>
      <c r="H36" s="22"/>
      <c r="I36" s="22"/>
      <c r="J36" s="22"/>
      <c r="K36" s="23"/>
      <c r="L36" s="24"/>
      <c r="M36" s="25">
        <f t="shared" si="0"/>
        <v>180500</v>
      </c>
      <c r="N36" s="25">
        <f t="shared" ref="N36:S36" si="5">SUM(N37:N46)</f>
        <v>64700</v>
      </c>
      <c r="O36" s="25">
        <f t="shared" si="5"/>
        <v>42200</v>
      </c>
      <c r="P36" s="25">
        <f t="shared" si="5"/>
        <v>32400</v>
      </c>
      <c r="Q36" s="25">
        <f t="shared" si="5"/>
        <v>41200</v>
      </c>
      <c r="R36" s="25">
        <f t="shared" si="5"/>
        <v>180500</v>
      </c>
      <c r="S36" s="25">
        <f t="shared" si="5"/>
        <v>180500</v>
      </c>
    </row>
    <row r="37" spans="1:19" ht="15.75">
      <c r="A37" s="26" t="s">
        <v>60</v>
      </c>
      <c r="B37" s="27" t="s">
        <v>21</v>
      </c>
      <c r="C37" s="27" t="s">
        <v>22</v>
      </c>
      <c r="D37" s="27" t="s">
        <v>23</v>
      </c>
      <c r="E37" s="27" t="s">
        <v>23</v>
      </c>
      <c r="F37" s="27" t="s">
        <v>24</v>
      </c>
      <c r="G37" s="27" t="s">
        <v>25</v>
      </c>
      <c r="H37" s="27" t="s">
        <v>26</v>
      </c>
      <c r="I37" s="28">
        <v>244</v>
      </c>
      <c r="J37" s="23">
        <v>226</v>
      </c>
      <c r="K37" s="29" t="s">
        <v>27</v>
      </c>
      <c r="L37" s="24" t="s">
        <v>28</v>
      </c>
      <c r="M37" s="25">
        <f t="shared" si="0"/>
        <v>28800</v>
      </c>
      <c r="N37" s="25">
        <v>7200</v>
      </c>
      <c r="O37" s="25">
        <v>7200</v>
      </c>
      <c r="P37" s="25">
        <v>7200</v>
      </c>
      <c r="Q37" s="25">
        <v>7200</v>
      </c>
      <c r="R37" s="25">
        <v>28800</v>
      </c>
      <c r="S37" s="25">
        <v>28800</v>
      </c>
    </row>
    <row r="38" spans="1:19" ht="15.75">
      <c r="A38" s="26" t="s">
        <v>61</v>
      </c>
      <c r="B38" s="27" t="s">
        <v>21</v>
      </c>
      <c r="C38" s="27" t="s">
        <v>22</v>
      </c>
      <c r="D38" s="27" t="s">
        <v>23</v>
      </c>
      <c r="E38" s="27" t="s">
        <v>23</v>
      </c>
      <c r="F38" s="27" t="s">
        <v>24</v>
      </c>
      <c r="G38" s="27" t="s">
        <v>25</v>
      </c>
      <c r="H38" s="27" t="s">
        <v>26</v>
      </c>
      <c r="I38" s="28">
        <v>244</v>
      </c>
      <c r="J38" s="23">
        <v>226</v>
      </c>
      <c r="K38" s="29" t="s">
        <v>27</v>
      </c>
      <c r="L38" s="24" t="s">
        <v>28</v>
      </c>
      <c r="M38" s="25">
        <f t="shared" si="0"/>
        <v>69300</v>
      </c>
      <c r="N38" s="25">
        <v>17300</v>
      </c>
      <c r="O38" s="25">
        <v>17300</v>
      </c>
      <c r="P38" s="25">
        <v>17300</v>
      </c>
      <c r="Q38" s="25">
        <v>17400</v>
      </c>
      <c r="R38" s="25">
        <v>69300</v>
      </c>
      <c r="S38" s="25">
        <v>69300</v>
      </c>
    </row>
    <row r="39" spans="1:19" ht="15.75">
      <c r="A39" s="26" t="s">
        <v>62</v>
      </c>
      <c r="B39" s="27" t="s">
        <v>21</v>
      </c>
      <c r="C39" s="27" t="s">
        <v>22</v>
      </c>
      <c r="D39" s="27" t="s">
        <v>23</v>
      </c>
      <c r="E39" s="27" t="s">
        <v>23</v>
      </c>
      <c r="F39" s="27" t="s">
        <v>24</v>
      </c>
      <c r="G39" s="27" t="s">
        <v>25</v>
      </c>
      <c r="H39" s="27" t="s">
        <v>26</v>
      </c>
      <c r="I39" s="28">
        <v>244</v>
      </c>
      <c r="J39" s="23">
        <v>226</v>
      </c>
      <c r="K39" s="29" t="s">
        <v>27</v>
      </c>
      <c r="L39" s="24" t="s">
        <v>28</v>
      </c>
      <c r="M39" s="25">
        <f t="shared" si="0"/>
        <v>39300</v>
      </c>
      <c r="N39" s="25">
        <v>13100</v>
      </c>
      <c r="O39" s="25">
        <v>8700</v>
      </c>
      <c r="P39" s="25">
        <v>4400</v>
      </c>
      <c r="Q39" s="25">
        <v>13100</v>
      </c>
      <c r="R39" s="25">
        <v>39300</v>
      </c>
      <c r="S39" s="25">
        <v>39300</v>
      </c>
    </row>
    <row r="40" spans="1:19" ht="15.75">
      <c r="A40" s="33" t="s">
        <v>63</v>
      </c>
      <c r="B40" s="27" t="s">
        <v>21</v>
      </c>
      <c r="C40" s="27" t="s">
        <v>22</v>
      </c>
      <c r="D40" s="27" t="s">
        <v>23</v>
      </c>
      <c r="E40" s="27" t="s">
        <v>23</v>
      </c>
      <c r="F40" s="27" t="s">
        <v>24</v>
      </c>
      <c r="G40" s="27" t="s">
        <v>25</v>
      </c>
      <c r="H40" s="27" t="s">
        <v>26</v>
      </c>
      <c r="I40" s="28">
        <v>244</v>
      </c>
      <c r="J40" s="23">
        <v>226</v>
      </c>
      <c r="K40" s="29" t="s">
        <v>27</v>
      </c>
      <c r="L40" s="24" t="s">
        <v>28</v>
      </c>
      <c r="M40" s="25">
        <f t="shared" si="0"/>
        <v>14000</v>
      </c>
      <c r="N40" s="25">
        <v>3500</v>
      </c>
      <c r="O40" s="25">
        <v>3500</v>
      </c>
      <c r="P40" s="25">
        <v>3500</v>
      </c>
      <c r="Q40" s="25">
        <v>3500</v>
      </c>
      <c r="R40" s="25">
        <v>14000</v>
      </c>
      <c r="S40" s="25">
        <v>14000</v>
      </c>
    </row>
    <row r="41" spans="1:19" ht="31.5">
      <c r="A41" s="33" t="s">
        <v>64</v>
      </c>
      <c r="B41" s="27" t="s">
        <v>21</v>
      </c>
      <c r="C41" s="27" t="s">
        <v>22</v>
      </c>
      <c r="D41" s="27" t="s">
        <v>23</v>
      </c>
      <c r="E41" s="27" t="s">
        <v>23</v>
      </c>
      <c r="F41" s="27" t="s">
        <v>24</v>
      </c>
      <c r="G41" s="27" t="s">
        <v>25</v>
      </c>
      <c r="H41" s="27" t="s">
        <v>26</v>
      </c>
      <c r="I41" s="28">
        <v>112</v>
      </c>
      <c r="J41" s="23">
        <v>226</v>
      </c>
      <c r="K41" s="29" t="s">
        <v>27</v>
      </c>
      <c r="L41" s="24" t="s">
        <v>28</v>
      </c>
      <c r="M41" s="25">
        <f t="shared" si="0"/>
        <v>2100</v>
      </c>
      <c r="N41" s="25">
        <v>2100</v>
      </c>
      <c r="O41" s="25"/>
      <c r="P41" s="25"/>
      <c r="Q41" s="25"/>
      <c r="R41" s="25">
        <v>2100</v>
      </c>
      <c r="S41" s="25">
        <v>2100</v>
      </c>
    </row>
    <row r="42" spans="1:19" ht="31.5">
      <c r="A42" s="33" t="s">
        <v>65</v>
      </c>
      <c r="B42" s="27" t="s">
        <v>21</v>
      </c>
      <c r="C42" s="27" t="s">
        <v>22</v>
      </c>
      <c r="D42" s="27" t="s">
        <v>23</v>
      </c>
      <c r="E42" s="27" t="s">
        <v>23</v>
      </c>
      <c r="F42" s="27" t="s">
        <v>24</v>
      </c>
      <c r="G42" s="27" t="s">
        <v>66</v>
      </c>
      <c r="H42" s="27" t="s">
        <v>67</v>
      </c>
      <c r="I42" s="28">
        <v>244</v>
      </c>
      <c r="J42" s="23">
        <v>226</v>
      </c>
      <c r="K42" s="29" t="s">
        <v>68</v>
      </c>
      <c r="L42" s="24" t="s">
        <v>23</v>
      </c>
      <c r="M42" s="25">
        <f t="shared" si="0"/>
        <v>0</v>
      </c>
      <c r="N42" s="25"/>
      <c r="O42" s="25"/>
      <c r="P42" s="25"/>
      <c r="Q42" s="25"/>
      <c r="R42" s="25"/>
      <c r="S42" s="25"/>
    </row>
    <row r="43" spans="1:19" ht="31.5">
      <c r="A43" s="33" t="s">
        <v>69</v>
      </c>
      <c r="B43" s="27" t="s">
        <v>21</v>
      </c>
      <c r="C43" s="27" t="s">
        <v>22</v>
      </c>
      <c r="D43" s="27" t="s">
        <v>23</v>
      </c>
      <c r="E43" s="27" t="s">
        <v>23</v>
      </c>
      <c r="F43" s="27" t="s">
        <v>24</v>
      </c>
      <c r="G43" s="27" t="s">
        <v>25</v>
      </c>
      <c r="H43" s="27" t="s">
        <v>26</v>
      </c>
      <c r="I43" s="28">
        <v>244</v>
      </c>
      <c r="J43" s="23">
        <v>226</v>
      </c>
      <c r="K43" s="29" t="s">
        <v>27</v>
      </c>
      <c r="L43" s="27" t="s">
        <v>28</v>
      </c>
      <c r="M43" s="25">
        <f t="shared" si="0"/>
        <v>5000</v>
      </c>
      <c r="N43" s="25">
        <v>5000</v>
      </c>
      <c r="O43" s="25"/>
      <c r="P43" s="25"/>
      <c r="Q43" s="25"/>
      <c r="R43" s="25">
        <v>5000</v>
      </c>
      <c r="S43" s="25">
        <v>5000</v>
      </c>
    </row>
    <row r="44" spans="1:19" ht="15.75">
      <c r="A44" s="33" t="s">
        <v>70</v>
      </c>
      <c r="B44" s="27" t="s">
        <v>21</v>
      </c>
      <c r="C44" s="27" t="s">
        <v>22</v>
      </c>
      <c r="D44" s="27" t="s">
        <v>23</v>
      </c>
      <c r="E44" s="27" t="s">
        <v>23</v>
      </c>
      <c r="F44" s="27" t="s">
        <v>24</v>
      </c>
      <c r="G44" s="27" t="s">
        <v>25</v>
      </c>
      <c r="H44" s="27" t="s">
        <v>26</v>
      </c>
      <c r="I44" s="28">
        <v>244</v>
      </c>
      <c r="J44" s="23">
        <v>226</v>
      </c>
      <c r="K44" s="29" t="s">
        <v>27</v>
      </c>
      <c r="L44" s="24" t="s">
        <v>28</v>
      </c>
      <c r="M44" s="25">
        <f t="shared" si="0"/>
        <v>300</v>
      </c>
      <c r="N44" s="25">
        <v>300</v>
      </c>
      <c r="O44" s="25"/>
      <c r="P44" s="25"/>
      <c r="Q44" s="25"/>
      <c r="R44" s="25">
        <v>300</v>
      </c>
      <c r="S44" s="25">
        <v>300</v>
      </c>
    </row>
    <row r="45" spans="1:19" ht="15.75">
      <c r="A45" s="33" t="s">
        <v>71</v>
      </c>
      <c r="B45" s="27" t="s">
        <v>21</v>
      </c>
      <c r="C45" s="27" t="s">
        <v>22</v>
      </c>
      <c r="D45" s="27" t="s">
        <v>23</v>
      </c>
      <c r="E45" s="27" t="s">
        <v>23</v>
      </c>
      <c r="F45" s="27" t="s">
        <v>24</v>
      </c>
      <c r="G45" s="27" t="s">
        <v>25</v>
      </c>
      <c r="H45" s="27" t="s">
        <v>26</v>
      </c>
      <c r="I45" s="28">
        <v>244</v>
      </c>
      <c r="J45" s="23">
        <v>226</v>
      </c>
      <c r="K45" s="29" t="s">
        <v>27</v>
      </c>
      <c r="L45" s="24" t="s">
        <v>28</v>
      </c>
      <c r="M45" s="25">
        <f t="shared" si="0"/>
        <v>400</v>
      </c>
      <c r="N45" s="25">
        <v>400</v>
      </c>
      <c r="O45" s="25"/>
      <c r="P45" s="25"/>
      <c r="Q45" s="25"/>
      <c r="R45" s="25">
        <v>400</v>
      </c>
      <c r="S45" s="25">
        <v>400</v>
      </c>
    </row>
    <row r="46" spans="1:19" ht="15.75">
      <c r="A46" s="33" t="s">
        <v>72</v>
      </c>
      <c r="B46" s="27" t="s">
        <v>21</v>
      </c>
      <c r="C46" s="27" t="s">
        <v>22</v>
      </c>
      <c r="D46" s="27" t="s">
        <v>23</v>
      </c>
      <c r="E46" s="27" t="s">
        <v>23</v>
      </c>
      <c r="F46" s="27" t="s">
        <v>24</v>
      </c>
      <c r="G46" s="27" t="s">
        <v>25</v>
      </c>
      <c r="H46" s="27" t="s">
        <v>26</v>
      </c>
      <c r="I46" s="28">
        <v>244</v>
      </c>
      <c r="J46" s="23">
        <v>226</v>
      </c>
      <c r="K46" s="29" t="s">
        <v>27</v>
      </c>
      <c r="L46" s="24" t="s">
        <v>28</v>
      </c>
      <c r="M46" s="25">
        <f t="shared" si="0"/>
        <v>21300</v>
      </c>
      <c r="N46" s="25">
        <v>15800</v>
      </c>
      <c r="O46" s="25">
        <v>5500</v>
      </c>
      <c r="P46" s="25"/>
      <c r="Q46" s="25"/>
      <c r="R46" s="25">
        <v>21300</v>
      </c>
      <c r="S46" s="25">
        <v>21300</v>
      </c>
    </row>
    <row r="47" spans="1:19" ht="15.75">
      <c r="A47" s="31" t="s">
        <v>73</v>
      </c>
      <c r="B47" s="31"/>
      <c r="C47" s="31"/>
      <c r="D47" s="31"/>
      <c r="E47" s="31"/>
      <c r="F47" s="31"/>
      <c r="G47" s="31"/>
      <c r="H47" s="31"/>
      <c r="I47" s="31"/>
      <c r="J47" s="31"/>
      <c r="K47" s="32"/>
      <c r="L47" s="27"/>
      <c r="M47" s="25">
        <f t="shared" si="0"/>
        <v>12200</v>
      </c>
      <c r="N47" s="25">
        <f t="shared" ref="N47:S47" si="6">SUM(N48:N48)</f>
        <v>5200</v>
      </c>
      <c r="O47" s="25">
        <f t="shared" si="6"/>
        <v>0</v>
      </c>
      <c r="P47" s="25">
        <f t="shared" si="6"/>
        <v>7000</v>
      </c>
      <c r="Q47" s="25">
        <f t="shared" si="6"/>
        <v>0</v>
      </c>
      <c r="R47" s="25">
        <f t="shared" si="6"/>
        <v>12200</v>
      </c>
      <c r="S47" s="25">
        <f t="shared" si="6"/>
        <v>12200</v>
      </c>
    </row>
    <row r="48" spans="1:19" ht="15.75">
      <c r="A48" s="33" t="s">
        <v>74</v>
      </c>
      <c r="B48" s="27" t="s">
        <v>21</v>
      </c>
      <c r="C48" s="27" t="s">
        <v>22</v>
      </c>
      <c r="D48" s="27" t="s">
        <v>23</v>
      </c>
      <c r="E48" s="27" t="s">
        <v>23</v>
      </c>
      <c r="F48" s="27" t="s">
        <v>24</v>
      </c>
      <c r="G48" s="27" t="s">
        <v>25</v>
      </c>
      <c r="H48" s="27" t="s">
        <v>26</v>
      </c>
      <c r="I48" s="28">
        <v>244</v>
      </c>
      <c r="J48" s="23">
        <v>227</v>
      </c>
      <c r="K48" s="29" t="s">
        <v>27</v>
      </c>
      <c r="L48" s="27" t="s">
        <v>28</v>
      </c>
      <c r="M48" s="25">
        <f t="shared" si="0"/>
        <v>12200</v>
      </c>
      <c r="N48" s="25">
        <v>5200</v>
      </c>
      <c r="O48" s="25"/>
      <c r="P48" s="25">
        <v>7000</v>
      </c>
      <c r="Q48" s="25"/>
      <c r="R48" s="25">
        <v>12200</v>
      </c>
      <c r="S48" s="25">
        <v>12200</v>
      </c>
    </row>
    <row r="49" spans="1:19" ht="15.75">
      <c r="A49" s="34" t="s">
        <v>75</v>
      </c>
      <c r="B49" s="34"/>
      <c r="C49" s="34"/>
      <c r="D49" s="34"/>
      <c r="E49" s="34"/>
      <c r="F49" s="34"/>
      <c r="G49" s="34"/>
      <c r="H49" s="34"/>
      <c r="I49" s="34"/>
      <c r="J49" s="34"/>
      <c r="K49" s="35"/>
      <c r="L49" s="36"/>
      <c r="M49" s="37">
        <f t="shared" si="0"/>
        <v>0</v>
      </c>
      <c r="N49" s="37">
        <f>N50</f>
        <v>0</v>
      </c>
      <c r="O49" s="37">
        <f>O50</f>
        <v>0</v>
      </c>
      <c r="P49" s="37">
        <f>P50</f>
        <v>0</v>
      </c>
      <c r="Q49" s="37">
        <f>Q50</f>
        <v>0</v>
      </c>
      <c r="R49" s="37">
        <f t="shared" ref="R49:S49" si="7">R50</f>
        <v>0</v>
      </c>
      <c r="S49" s="37">
        <f t="shared" si="7"/>
        <v>0</v>
      </c>
    </row>
    <row r="50" spans="1:19" ht="15.75">
      <c r="A50" s="33" t="s">
        <v>76</v>
      </c>
      <c r="B50" s="33"/>
      <c r="C50" s="33"/>
      <c r="D50" s="33"/>
      <c r="E50" s="33"/>
      <c r="F50" s="33"/>
      <c r="G50" s="33"/>
      <c r="H50" s="33"/>
      <c r="I50" s="33"/>
      <c r="J50" s="33"/>
      <c r="K50" s="38"/>
      <c r="L50" s="27"/>
      <c r="M50" s="25">
        <f t="shared" si="0"/>
        <v>0</v>
      </c>
      <c r="N50" s="25"/>
      <c r="O50" s="25"/>
      <c r="P50" s="25"/>
      <c r="Q50" s="25"/>
      <c r="R50" s="25"/>
      <c r="S50" s="25"/>
    </row>
    <row r="51" spans="1:19" ht="31.5">
      <c r="A51" s="34" t="s">
        <v>77</v>
      </c>
      <c r="B51" s="34"/>
      <c r="C51" s="34"/>
      <c r="D51" s="34"/>
      <c r="E51" s="34"/>
      <c r="F51" s="34"/>
      <c r="G51" s="34"/>
      <c r="H51" s="34"/>
      <c r="I51" s="34"/>
      <c r="J51" s="34"/>
      <c r="K51" s="39"/>
      <c r="L51" s="40"/>
      <c r="M51" s="37">
        <f t="shared" si="0"/>
        <v>0</v>
      </c>
      <c r="N51" s="37"/>
      <c r="O51" s="37"/>
      <c r="P51" s="37"/>
      <c r="Q51" s="37"/>
      <c r="R51" s="37"/>
      <c r="S51" s="37"/>
    </row>
    <row r="52" spans="1:19" ht="15.75">
      <c r="A52" s="41" t="s">
        <v>78</v>
      </c>
      <c r="B52" s="41"/>
      <c r="C52" s="41"/>
      <c r="D52" s="41"/>
      <c r="E52" s="41"/>
      <c r="F52" s="41"/>
      <c r="G52" s="41"/>
      <c r="H52" s="41"/>
      <c r="I52" s="41"/>
      <c r="J52" s="41"/>
      <c r="K52" s="35"/>
      <c r="L52" s="36"/>
      <c r="M52" s="37">
        <f t="shared" si="0"/>
        <v>228700</v>
      </c>
      <c r="N52" s="37">
        <f>SUM(N53:N55)</f>
        <v>82200</v>
      </c>
      <c r="O52" s="37">
        <f>SUM(O53:O55)</f>
        <v>73300</v>
      </c>
      <c r="P52" s="37">
        <f>SUM(P53:P55)</f>
        <v>73200</v>
      </c>
      <c r="Q52" s="37">
        <f>SUM(Q53:Q55)</f>
        <v>0</v>
      </c>
      <c r="R52" s="37">
        <f t="shared" ref="R52:S52" si="8">SUM(R53:R55)</f>
        <v>228700</v>
      </c>
      <c r="S52" s="37">
        <f t="shared" si="8"/>
        <v>228700</v>
      </c>
    </row>
    <row r="53" spans="1:19" ht="15.75">
      <c r="A53" s="26" t="s">
        <v>79</v>
      </c>
      <c r="B53" s="27" t="s">
        <v>21</v>
      </c>
      <c r="C53" s="27" t="s">
        <v>22</v>
      </c>
      <c r="D53" s="27" t="s">
        <v>23</v>
      </c>
      <c r="E53" s="27" t="s">
        <v>23</v>
      </c>
      <c r="F53" s="27" t="s">
        <v>24</v>
      </c>
      <c r="G53" s="27" t="s">
        <v>25</v>
      </c>
      <c r="H53" s="27" t="s">
        <v>26</v>
      </c>
      <c r="I53" s="28">
        <v>852</v>
      </c>
      <c r="J53" s="23">
        <v>291</v>
      </c>
      <c r="K53" s="29" t="s">
        <v>27</v>
      </c>
      <c r="L53" s="27" t="s">
        <v>28</v>
      </c>
      <c r="M53" s="25">
        <f t="shared" si="0"/>
        <v>5600</v>
      </c>
      <c r="N53" s="25">
        <v>5600</v>
      </c>
      <c r="O53" s="25"/>
      <c r="P53" s="25"/>
      <c r="Q53" s="25"/>
      <c r="R53" s="25">
        <v>5600</v>
      </c>
      <c r="S53" s="25">
        <v>5600</v>
      </c>
    </row>
    <row r="54" spans="1:19" ht="15.75">
      <c r="A54" s="33" t="s">
        <v>80</v>
      </c>
      <c r="B54" s="27" t="s">
        <v>21</v>
      </c>
      <c r="C54" s="27" t="s">
        <v>22</v>
      </c>
      <c r="D54" s="27" t="s">
        <v>23</v>
      </c>
      <c r="E54" s="27" t="s">
        <v>23</v>
      </c>
      <c r="F54" s="27" t="s">
        <v>24</v>
      </c>
      <c r="G54" s="27" t="s">
        <v>25</v>
      </c>
      <c r="H54" s="27" t="s">
        <v>26</v>
      </c>
      <c r="I54" s="28">
        <v>851</v>
      </c>
      <c r="J54" s="23">
        <v>291</v>
      </c>
      <c r="K54" s="29" t="s">
        <v>27</v>
      </c>
      <c r="L54" s="27" t="s">
        <v>28</v>
      </c>
      <c r="M54" s="25">
        <f t="shared" si="0"/>
        <v>219800</v>
      </c>
      <c r="N54" s="25">
        <v>73300</v>
      </c>
      <c r="O54" s="25">
        <v>73300</v>
      </c>
      <c r="P54" s="25">
        <v>73200</v>
      </c>
      <c r="Q54" s="25"/>
      <c r="R54" s="25">
        <v>219800</v>
      </c>
      <c r="S54" s="25">
        <v>219800</v>
      </c>
    </row>
    <row r="55" spans="1:19" ht="15.75">
      <c r="A55" s="33" t="s">
        <v>81</v>
      </c>
      <c r="B55" s="27" t="s">
        <v>21</v>
      </c>
      <c r="C55" s="27" t="s">
        <v>22</v>
      </c>
      <c r="D55" s="27" t="s">
        <v>23</v>
      </c>
      <c r="E55" s="27" t="s">
        <v>23</v>
      </c>
      <c r="F55" s="27" t="s">
        <v>24</v>
      </c>
      <c r="G55" s="27" t="s">
        <v>25</v>
      </c>
      <c r="H55" s="27" t="s">
        <v>26</v>
      </c>
      <c r="I55" s="28">
        <v>851</v>
      </c>
      <c r="J55" s="23">
        <v>291</v>
      </c>
      <c r="K55" s="29" t="s">
        <v>27</v>
      </c>
      <c r="L55" s="27" t="s">
        <v>28</v>
      </c>
      <c r="M55" s="25">
        <f t="shared" si="0"/>
        <v>3300</v>
      </c>
      <c r="N55" s="25">
        <v>3300</v>
      </c>
      <c r="O55" s="25"/>
      <c r="P55" s="25"/>
      <c r="Q55" s="25"/>
      <c r="R55" s="25">
        <v>3300</v>
      </c>
      <c r="S55" s="25">
        <v>3300</v>
      </c>
    </row>
    <row r="56" spans="1:19" ht="31.5">
      <c r="A56" s="34" t="s">
        <v>82</v>
      </c>
      <c r="B56" s="34"/>
      <c r="C56" s="34"/>
      <c r="D56" s="34"/>
      <c r="E56" s="34"/>
      <c r="F56" s="34"/>
      <c r="G56" s="34"/>
      <c r="H56" s="34"/>
      <c r="I56" s="34"/>
      <c r="J56" s="34"/>
      <c r="K56" s="39"/>
      <c r="L56" s="40"/>
      <c r="M56" s="37">
        <f>M57+M63</f>
        <v>1188410</v>
      </c>
      <c r="N56" s="37">
        <f t="shared" ref="N56:S56" si="9">N57+N63+N77</f>
        <v>458800</v>
      </c>
      <c r="O56" s="37">
        <f t="shared" si="9"/>
        <v>291300</v>
      </c>
      <c r="P56" s="37">
        <f t="shared" si="9"/>
        <v>117100</v>
      </c>
      <c r="Q56" s="37">
        <f t="shared" si="9"/>
        <v>416310</v>
      </c>
      <c r="R56" s="37">
        <f t="shared" si="9"/>
        <v>1331410</v>
      </c>
      <c r="S56" s="37">
        <f t="shared" si="9"/>
        <v>1357910</v>
      </c>
    </row>
    <row r="57" spans="1:19" ht="31.5">
      <c r="A57" s="31" t="s">
        <v>83</v>
      </c>
      <c r="B57" s="31"/>
      <c r="C57" s="31"/>
      <c r="D57" s="31"/>
      <c r="E57" s="31"/>
      <c r="F57" s="31"/>
      <c r="G57" s="31"/>
      <c r="H57" s="31"/>
      <c r="I57" s="31"/>
      <c r="J57" s="31"/>
      <c r="K57" s="32"/>
      <c r="L57" s="27"/>
      <c r="M57" s="25">
        <f t="shared" ref="M57:S57" si="10">SUM(M58:M62)</f>
        <v>145610</v>
      </c>
      <c r="N57" s="25">
        <f t="shared" si="10"/>
        <v>4600</v>
      </c>
      <c r="O57" s="25">
        <f t="shared" si="10"/>
        <v>50600</v>
      </c>
      <c r="P57" s="25">
        <f t="shared" si="10"/>
        <v>600</v>
      </c>
      <c r="Q57" s="25">
        <f t="shared" si="10"/>
        <v>89810</v>
      </c>
      <c r="R57" s="25">
        <f t="shared" si="10"/>
        <v>148510</v>
      </c>
      <c r="S57" s="25">
        <f t="shared" si="10"/>
        <v>151410</v>
      </c>
    </row>
    <row r="58" spans="1:19" ht="47.25">
      <c r="A58" s="33" t="s">
        <v>84</v>
      </c>
      <c r="B58" s="27" t="s">
        <v>21</v>
      </c>
      <c r="C58" s="27" t="s">
        <v>22</v>
      </c>
      <c r="D58" s="27" t="s">
        <v>23</v>
      </c>
      <c r="E58" s="27" t="s">
        <v>23</v>
      </c>
      <c r="F58" s="27" t="s">
        <v>24</v>
      </c>
      <c r="G58" s="27" t="s">
        <v>25</v>
      </c>
      <c r="H58" s="27" t="s">
        <v>26</v>
      </c>
      <c r="I58" s="28">
        <v>244</v>
      </c>
      <c r="J58" s="23">
        <v>310</v>
      </c>
      <c r="K58" s="29" t="s">
        <v>27</v>
      </c>
      <c r="L58" s="27" t="s">
        <v>28</v>
      </c>
      <c r="M58" s="25">
        <f t="shared" ref="M58:M70" si="11">N58+O58+P58+Q58</f>
        <v>0</v>
      </c>
      <c r="N58" s="25"/>
      <c r="O58" s="25"/>
      <c r="P58" s="25"/>
      <c r="Q58" s="25"/>
      <c r="R58" s="25"/>
      <c r="S58" s="25"/>
    </row>
    <row r="59" spans="1:19" ht="47.25">
      <c r="A59" s="33" t="s">
        <v>84</v>
      </c>
      <c r="B59" s="27" t="s">
        <v>21</v>
      </c>
      <c r="C59" s="27" t="s">
        <v>22</v>
      </c>
      <c r="D59" s="27" t="s">
        <v>23</v>
      </c>
      <c r="E59" s="27" t="s">
        <v>23</v>
      </c>
      <c r="F59" s="27" t="s">
        <v>24</v>
      </c>
      <c r="G59" s="27" t="s">
        <v>25</v>
      </c>
      <c r="H59" s="27" t="s">
        <v>26</v>
      </c>
      <c r="I59" s="28">
        <v>242</v>
      </c>
      <c r="J59" s="23">
        <v>310</v>
      </c>
      <c r="K59" s="29" t="s">
        <v>27</v>
      </c>
      <c r="L59" s="24" t="s">
        <v>28</v>
      </c>
      <c r="M59" s="25">
        <f t="shared" si="11"/>
        <v>6400</v>
      </c>
      <c r="N59" s="25">
        <v>4600</v>
      </c>
      <c r="O59" s="25">
        <v>600</v>
      </c>
      <c r="P59" s="25">
        <v>600</v>
      </c>
      <c r="Q59" s="25">
        <v>600</v>
      </c>
      <c r="R59" s="25">
        <v>6400</v>
      </c>
      <c r="S59" s="25">
        <v>6400</v>
      </c>
    </row>
    <row r="60" spans="1:19" ht="63">
      <c r="A60" s="33" t="s">
        <v>85</v>
      </c>
      <c r="B60" s="27" t="s">
        <v>21</v>
      </c>
      <c r="C60" s="27" t="s">
        <v>22</v>
      </c>
      <c r="D60" s="27" t="s">
        <v>23</v>
      </c>
      <c r="E60" s="27" t="s">
        <v>23</v>
      </c>
      <c r="F60" s="27" t="s">
        <v>24</v>
      </c>
      <c r="G60" s="27" t="s">
        <v>25</v>
      </c>
      <c r="H60" s="27" t="s">
        <v>26</v>
      </c>
      <c r="I60" s="28">
        <v>244</v>
      </c>
      <c r="J60" s="23">
        <v>310</v>
      </c>
      <c r="K60" s="29" t="s">
        <v>27</v>
      </c>
      <c r="L60" s="27" t="s">
        <v>28</v>
      </c>
      <c r="M60" s="25">
        <f t="shared" si="11"/>
        <v>89210</v>
      </c>
      <c r="N60" s="25"/>
      <c r="O60" s="25"/>
      <c r="P60" s="25"/>
      <c r="Q60" s="25">
        <v>89210</v>
      </c>
      <c r="R60" s="25">
        <v>89210</v>
      </c>
      <c r="S60" s="25">
        <v>89210</v>
      </c>
    </row>
    <row r="61" spans="1:19" ht="47.25">
      <c r="A61" s="33" t="s">
        <v>84</v>
      </c>
      <c r="B61" s="27" t="s">
        <v>21</v>
      </c>
      <c r="C61" s="27" t="s">
        <v>22</v>
      </c>
      <c r="D61" s="27" t="s">
        <v>23</v>
      </c>
      <c r="E61" s="27" t="s">
        <v>23</v>
      </c>
      <c r="F61" s="27" t="s">
        <v>24</v>
      </c>
      <c r="G61" s="27" t="s">
        <v>25</v>
      </c>
      <c r="H61" s="27" t="s">
        <v>86</v>
      </c>
      <c r="I61" s="28">
        <v>244</v>
      </c>
      <c r="J61" s="23">
        <v>310</v>
      </c>
      <c r="K61" s="29" t="s">
        <v>87</v>
      </c>
      <c r="L61" s="24" t="s">
        <v>23</v>
      </c>
      <c r="M61" s="25">
        <f t="shared" si="11"/>
        <v>0</v>
      </c>
      <c r="N61" s="25"/>
      <c r="O61" s="25"/>
      <c r="P61" s="25"/>
      <c r="Q61" s="25"/>
      <c r="R61" s="25"/>
      <c r="S61" s="25"/>
    </row>
    <row r="62" spans="1:19" ht="15.75">
      <c r="A62" s="33" t="s">
        <v>88</v>
      </c>
      <c r="B62" s="27" t="s">
        <v>21</v>
      </c>
      <c r="C62" s="27" t="s">
        <v>22</v>
      </c>
      <c r="D62" s="27" t="s">
        <v>23</v>
      </c>
      <c r="E62" s="27" t="s">
        <v>23</v>
      </c>
      <c r="F62" s="27" t="s">
        <v>24</v>
      </c>
      <c r="G62" s="27" t="s">
        <v>23</v>
      </c>
      <c r="H62" s="27" t="s">
        <v>30</v>
      </c>
      <c r="I62" s="30">
        <v>244</v>
      </c>
      <c r="J62" s="30">
        <v>310</v>
      </c>
      <c r="K62" s="29" t="s">
        <v>31</v>
      </c>
      <c r="L62" s="27" t="s">
        <v>23</v>
      </c>
      <c r="M62" s="25">
        <f t="shared" si="11"/>
        <v>50000</v>
      </c>
      <c r="N62" s="25"/>
      <c r="O62" s="25">
        <v>50000</v>
      </c>
      <c r="P62" s="25"/>
      <c r="Q62" s="25"/>
      <c r="R62" s="25">
        <v>52900</v>
      </c>
      <c r="S62" s="25">
        <v>55800</v>
      </c>
    </row>
    <row r="63" spans="1:19" ht="31.5">
      <c r="A63" s="31" t="s">
        <v>89</v>
      </c>
      <c r="B63" s="31"/>
      <c r="C63" s="31"/>
      <c r="D63" s="31"/>
      <c r="E63" s="31"/>
      <c r="F63" s="31"/>
      <c r="G63" s="31"/>
      <c r="H63" s="31"/>
      <c r="I63" s="31"/>
      <c r="J63" s="31"/>
      <c r="K63" s="32"/>
      <c r="L63" s="27"/>
      <c r="M63" s="25">
        <f t="shared" si="11"/>
        <v>1042800</v>
      </c>
      <c r="N63" s="25">
        <f>SUM(N64:N76)</f>
        <v>359100</v>
      </c>
      <c r="O63" s="25">
        <f>SUM(O64:O76)</f>
        <v>240700</v>
      </c>
      <c r="P63" s="25">
        <f>SUM(P64:P76)</f>
        <v>116500</v>
      </c>
      <c r="Q63" s="25">
        <f>SUM(Q64:Q76)</f>
        <v>326500</v>
      </c>
      <c r="R63" s="25">
        <f t="shared" ref="R63:S63" si="12">SUM(R64:R76)</f>
        <v>1085400</v>
      </c>
      <c r="S63" s="25">
        <f t="shared" si="12"/>
        <v>1106500</v>
      </c>
    </row>
    <row r="64" spans="1:19" ht="15.75">
      <c r="A64" s="33" t="s">
        <v>90</v>
      </c>
      <c r="B64" s="27" t="s">
        <v>21</v>
      </c>
      <c r="C64" s="27" t="s">
        <v>22</v>
      </c>
      <c r="D64" s="27" t="s">
        <v>23</v>
      </c>
      <c r="E64" s="27" t="s">
        <v>23</v>
      </c>
      <c r="F64" s="27" t="s">
        <v>24</v>
      </c>
      <c r="G64" s="27" t="s">
        <v>25</v>
      </c>
      <c r="H64" s="27" t="s">
        <v>26</v>
      </c>
      <c r="I64" s="28">
        <v>244</v>
      </c>
      <c r="J64" s="23">
        <v>343</v>
      </c>
      <c r="K64" s="29" t="s">
        <v>27</v>
      </c>
      <c r="L64" s="27" t="s">
        <v>28</v>
      </c>
      <c r="M64" s="25">
        <f t="shared" si="11"/>
        <v>310700</v>
      </c>
      <c r="N64" s="25">
        <v>92800</v>
      </c>
      <c r="O64" s="25">
        <v>87300</v>
      </c>
      <c r="P64" s="25">
        <v>31100</v>
      </c>
      <c r="Q64" s="25">
        <v>99500</v>
      </c>
      <c r="R64" s="25">
        <v>322500</v>
      </c>
      <c r="S64" s="25">
        <v>335400</v>
      </c>
    </row>
    <row r="65" spans="1:19" ht="47.25">
      <c r="A65" s="33" t="s">
        <v>91</v>
      </c>
      <c r="B65" s="27" t="s">
        <v>21</v>
      </c>
      <c r="C65" s="27" t="s">
        <v>22</v>
      </c>
      <c r="D65" s="27" t="s">
        <v>23</v>
      </c>
      <c r="E65" s="27" t="s">
        <v>23</v>
      </c>
      <c r="F65" s="27" t="s">
        <v>24</v>
      </c>
      <c r="G65" s="27" t="s">
        <v>25</v>
      </c>
      <c r="H65" s="27" t="s">
        <v>26</v>
      </c>
      <c r="I65" s="28">
        <v>244</v>
      </c>
      <c r="J65" s="23">
        <v>346</v>
      </c>
      <c r="K65" s="29" t="s">
        <v>27</v>
      </c>
      <c r="L65" s="27" t="s">
        <v>28</v>
      </c>
      <c r="M65" s="25">
        <f t="shared" si="11"/>
        <v>9600</v>
      </c>
      <c r="N65" s="25">
        <v>4800</v>
      </c>
      <c r="O65" s="25"/>
      <c r="P65" s="25">
        <v>4800</v>
      </c>
      <c r="Q65" s="25"/>
      <c r="R65" s="25">
        <v>9600</v>
      </c>
      <c r="S65" s="25">
        <v>9600</v>
      </c>
    </row>
    <row r="66" spans="1:19" ht="15.75">
      <c r="A66" s="33" t="s">
        <v>92</v>
      </c>
      <c r="B66" s="27" t="s">
        <v>21</v>
      </c>
      <c r="C66" s="27" t="s">
        <v>22</v>
      </c>
      <c r="D66" s="27" t="s">
        <v>23</v>
      </c>
      <c r="E66" s="27" t="s">
        <v>23</v>
      </c>
      <c r="F66" s="27" t="s">
        <v>24</v>
      </c>
      <c r="G66" s="27" t="s">
        <v>25</v>
      </c>
      <c r="H66" s="27" t="s">
        <v>26</v>
      </c>
      <c r="I66" s="28">
        <v>244</v>
      </c>
      <c r="J66" s="23">
        <v>346</v>
      </c>
      <c r="K66" s="29" t="s">
        <v>27</v>
      </c>
      <c r="L66" s="27" t="s">
        <v>28</v>
      </c>
      <c r="M66" s="25">
        <f t="shared" si="11"/>
        <v>28000</v>
      </c>
      <c r="N66" s="25">
        <v>7000</v>
      </c>
      <c r="O66" s="25">
        <v>7000</v>
      </c>
      <c r="P66" s="25">
        <v>7000</v>
      </c>
      <c r="Q66" s="25">
        <v>7000</v>
      </c>
      <c r="R66" s="25">
        <v>28000</v>
      </c>
      <c r="S66" s="25">
        <v>28000</v>
      </c>
    </row>
    <row r="67" spans="1:19" ht="15.75">
      <c r="A67" s="33" t="s">
        <v>93</v>
      </c>
      <c r="B67" s="33"/>
      <c r="C67" s="33"/>
      <c r="D67" s="33"/>
      <c r="E67" s="33"/>
      <c r="F67" s="33"/>
      <c r="G67" s="33"/>
      <c r="H67" s="33"/>
      <c r="I67" s="33"/>
      <c r="J67" s="33"/>
      <c r="K67" s="38"/>
      <c r="L67" s="27"/>
      <c r="M67" s="25">
        <f t="shared" si="11"/>
        <v>0</v>
      </c>
      <c r="N67" s="25"/>
      <c r="O67" s="25"/>
      <c r="P67" s="25"/>
      <c r="Q67" s="25"/>
      <c r="R67" s="25"/>
      <c r="S67" s="25"/>
    </row>
    <row r="68" spans="1:19" ht="15.75">
      <c r="A68" s="33" t="s">
        <v>94</v>
      </c>
      <c r="B68" s="27" t="s">
        <v>21</v>
      </c>
      <c r="C68" s="27" t="s">
        <v>22</v>
      </c>
      <c r="D68" s="27" t="s">
        <v>23</v>
      </c>
      <c r="E68" s="27" t="s">
        <v>23</v>
      </c>
      <c r="F68" s="27" t="s">
        <v>24</v>
      </c>
      <c r="G68" s="27" t="s">
        <v>25</v>
      </c>
      <c r="H68" s="27" t="s">
        <v>26</v>
      </c>
      <c r="I68" s="28">
        <v>244</v>
      </c>
      <c r="J68" s="23">
        <v>346</v>
      </c>
      <c r="K68" s="29" t="s">
        <v>27</v>
      </c>
      <c r="L68" s="27" t="s">
        <v>28</v>
      </c>
      <c r="M68" s="25">
        <f t="shared" si="11"/>
        <v>0</v>
      </c>
      <c r="N68" s="25"/>
      <c r="O68" s="25"/>
      <c r="P68" s="25"/>
      <c r="Q68" s="25"/>
      <c r="R68" s="25"/>
      <c r="S68" s="25"/>
    </row>
    <row r="69" spans="1:19" ht="15.75">
      <c r="A69" s="33" t="s">
        <v>95</v>
      </c>
      <c r="B69" s="27" t="s">
        <v>21</v>
      </c>
      <c r="C69" s="27" t="s">
        <v>22</v>
      </c>
      <c r="D69" s="27" t="s">
        <v>23</v>
      </c>
      <c r="E69" s="27" t="s">
        <v>23</v>
      </c>
      <c r="F69" s="27" t="s">
        <v>24</v>
      </c>
      <c r="G69" s="27" t="s">
        <v>25</v>
      </c>
      <c r="H69" s="27" t="s">
        <v>26</v>
      </c>
      <c r="I69" s="28">
        <v>244</v>
      </c>
      <c r="J69" s="23">
        <v>346</v>
      </c>
      <c r="K69" s="29" t="s">
        <v>27</v>
      </c>
      <c r="L69" s="27" t="s">
        <v>28</v>
      </c>
      <c r="M69" s="25">
        <f t="shared" si="11"/>
        <v>25000</v>
      </c>
      <c r="N69" s="25">
        <v>25000</v>
      </c>
      <c r="O69" s="25"/>
      <c r="P69" s="25"/>
      <c r="Q69" s="25"/>
      <c r="R69" s="25">
        <v>25000</v>
      </c>
      <c r="S69" s="25">
        <v>25000</v>
      </c>
    </row>
    <row r="70" spans="1:19" ht="15.75">
      <c r="A70" s="33" t="s">
        <v>96</v>
      </c>
      <c r="B70" s="33"/>
      <c r="C70" s="33"/>
      <c r="D70" s="33"/>
      <c r="E70" s="33"/>
      <c r="F70" s="33"/>
      <c r="G70" s="33"/>
      <c r="H70" s="33"/>
      <c r="I70" s="33"/>
      <c r="J70" s="33"/>
      <c r="K70" s="38"/>
      <c r="L70" s="27"/>
      <c r="M70" s="25">
        <f t="shared" si="11"/>
        <v>0</v>
      </c>
      <c r="N70" s="25"/>
      <c r="O70" s="25"/>
      <c r="P70" s="25"/>
      <c r="Q70" s="25"/>
      <c r="R70" s="25"/>
      <c r="S70" s="25"/>
    </row>
    <row r="71" spans="1:19" ht="31.5">
      <c r="A71" s="33" t="s">
        <v>97</v>
      </c>
      <c r="B71" s="27" t="s">
        <v>21</v>
      </c>
      <c r="C71" s="27" t="s">
        <v>22</v>
      </c>
      <c r="D71" s="27" t="s">
        <v>23</v>
      </c>
      <c r="E71" s="27" t="s">
        <v>23</v>
      </c>
      <c r="F71" s="27" t="s">
        <v>24</v>
      </c>
      <c r="G71" s="27" t="s">
        <v>25</v>
      </c>
      <c r="H71" s="27" t="s">
        <v>98</v>
      </c>
      <c r="I71" s="30">
        <v>244</v>
      </c>
      <c r="J71" s="30">
        <v>342</v>
      </c>
      <c r="K71" s="29" t="s">
        <v>99</v>
      </c>
      <c r="L71" s="27" t="s">
        <v>23</v>
      </c>
      <c r="M71" s="25">
        <f>N71+O71+P71+Q71</f>
        <v>37200</v>
      </c>
      <c r="N71" s="25">
        <v>12400</v>
      </c>
      <c r="O71" s="25">
        <v>8300</v>
      </c>
      <c r="P71" s="25">
        <v>4100</v>
      </c>
      <c r="Q71" s="25">
        <v>12400</v>
      </c>
      <c r="R71" s="25">
        <v>38800</v>
      </c>
      <c r="S71" s="25">
        <v>40100</v>
      </c>
    </row>
    <row r="72" spans="1:19" ht="31.5">
      <c r="A72" s="33" t="s">
        <v>97</v>
      </c>
      <c r="B72" s="27" t="s">
        <v>21</v>
      </c>
      <c r="C72" s="27" t="s">
        <v>22</v>
      </c>
      <c r="D72" s="27" t="s">
        <v>23</v>
      </c>
      <c r="E72" s="27" t="s">
        <v>23</v>
      </c>
      <c r="F72" s="27" t="s">
        <v>24</v>
      </c>
      <c r="G72" s="27" t="s">
        <v>25</v>
      </c>
      <c r="H72" s="27" t="s">
        <v>100</v>
      </c>
      <c r="I72" s="30">
        <v>244</v>
      </c>
      <c r="J72" s="30">
        <v>342</v>
      </c>
      <c r="K72" s="29" t="s">
        <v>27</v>
      </c>
      <c r="L72" s="27" t="s">
        <v>28</v>
      </c>
      <c r="M72" s="25">
        <f>N72+O72+P72+Q72</f>
        <v>45300</v>
      </c>
      <c r="N72" s="25">
        <v>15100</v>
      </c>
      <c r="O72" s="25">
        <v>10100</v>
      </c>
      <c r="P72" s="25">
        <v>5000</v>
      </c>
      <c r="Q72" s="25">
        <v>15100</v>
      </c>
      <c r="R72" s="25"/>
      <c r="S72" s="25"/>
    </row>
    <row r="73" spans="1:19" ht="47.25">
      <c r="A73" s="33" t="s">
        <v>101</v>
      </c>
      <c r="B73" s="27" t="s">
        <v>21</v>
      </c>
      <c r="C73" s="27" t="s">
        <v>22</v>
      </c>
      <c r="D73" s="27" t="s">
        <v>23</v>
      </c>
      <c r="E73" s="27" t="s">
        <v>23</v>
      </c>
      <c r="F73" s="27" t="s">
        <v>24</v>
      </c>
      <c r="G73" s="27" t="s">
        <v>25</v>
      </c>
      <c r="H73" s="27" t="s">
        <v>26</v>
      </c>
      <c r="I73" s="30">
        <v>244</v>
      </c>
      <c r="J73" s="30">
        <v>341</v>
      </c>
      <c r="K73" s="29" t="s">
        <v>27</v>
      </c>
      <c r="L73" s="27" t="s">
        <v>28</v>
      </c>
      <c r="M73" s="25">
        <f t="shared" ref="M73:M79" si="13">N73+O73+P73+Q73</f>
        <v>1600</v>
      </c>
      <c r="N73" s="25">
        <v>500</v>
      </c>
      <c r="O73" s="25">
        <v>400</v>
      </c>
      <c r="P73" s="25">
        <v>200</v>
      </c>
      <c r="Q73" s="25">
        <v>500</v>
      </c>
      <c r="R73" s="25">
        <v>1600</v>
      </c>
      <c r="S73" s="25">
        <v>1600</v>
      </c>
    </row>
    <row r="74" spans="1:19" ht="47.25">
      <c r="A74" s="33" t="s">
        <v>102</v>
      </c>
      <c r="B74" s="27" t="s">
        <v>21</v>
      </c>
      <c r="C74" s="27" t="s">
        <v>22</v>
      </c>
      <c r="D74" s="27" t="s">
        <v>23</v>
      </c>
      <c r="E74" s="27" t="s">
        <v>23</v>
      </c>
      <c r="F74" s="27" t="s">
        <v>24</v>
      </c>
      <c r="G74" s="27" t="s">
        <v>23</v>
      </c>
      <c r="H74" s="27" t="s">
        <v>30</v>
      </c>
      <c r="I74" s="30">
        <v>244</v>
      </c>
      <c r="J74" s="30">
        <v>349</v>
      </c>
      <c r="K74" s="29" t="s">
        <v>31</v>
      </c>
      <c r="L74" s="27" t="s">
        <v>23</v>
      </c>
      <c r="M74" s="25">
        <f t="shared" si="13"/>
        <v>9500</v>
      </c>
      <c r="N74" s="25">
        <v>9500</v>
      </c>
      <c r="O74" s="25"/>
      <c r="P74" s="25"/>
      <c r="Q74" s="25"/>
      <c r="R74" s="25">
        <v>10000</v>
      </c>
      <c r="S74" s="25">
        <v>10600</v>
      </c>
    </row>
    <row r="75" spans="1:19" ht="15.75">
      <c r="A75" s="26" t="s">
        <v>103</v>
      </c>
      <c r="B75" s="27" t="s">
        <v>21</v>
      </c>
      <c r="C75" s="27" t="s">
        <v>22</v>
      </c>
      <c r="D75" s="27" t="s">
        <v>23</v>
      </c>
      <c r="E75" s="27" t="s">
        <v>23</v>
      </c>
      <c r="F75" s="27" t="s">
        <v>24</v>
      </c>
      <c r="G75" s="27" t="s">
        <v>25</v>
      </c>
      <c r="H75" s="27" t="s">
        <v>26</v>
      </c>
      <c r="I75" s="28">
        <v>244</v>
      </c>
      <c r="J75" s="23">
        <v>342</v>
      </c>
      <c r="K75" s="29" t="s">
        <v>27</v>
      </c>
      <c r="L75" s="27" t="s">
        <v>28</v>
      </c>
      <c r="M75" s="25">
        <f t="shared" si="13"/>
        <v>83900</v>
      </c>
      <c r="N75" s="25">
        <v>28000</v>
      </c>
      <c r="O75" s="25">
        <v>18600</v>
      </c>
      <c r="P75" s="25">
        <v>9300</v>
      </c>
      <c r="Q75" s="25">
        <v>28000</v>
      </c>
      <c r="R75" s="25">
        <v>157900</v>
      </c>
      <c r="S75" s="25">
        <v>164200</v>
      </c>
    </row>
    <row r="76" spans="1:19" ht="15.75">
      <c r="A76" s="26" t="s">
        <v>103</v>
      </c>
      <c r="B76" s="27" t="s">
        <v>21</v>
      </c>
      <c r="C76" s="27" t="s">
        <v>22</v>
      </c>
      <c r="D76" s="27" t="s">
        <v>23</v>
      </c>
      <c r="E76" s="27" t="s">
        <v>23</v>
      </c>
      <c r="F76" s="27" t="s">
        <v>24</v>
      </c>
      <c r="G76" s="27" t="s">
        <v>25</v>
      </c>
      <c r="H76" s="27" t="s">
        <v>26</v>
      </c>
      <c r="I76" s="28">
        <v>244</v>
      </c>
      <c r="J76" s="23">
        <v>342</v>
      </c>
      <c r="K76" s="29" t="s">
        <v>104</v>
      </c>
      <c r="L76" s="27" t="s">
        <v>105</v>
      </c>
      <c r="M76" s="25">
        <f t="shared" si="13"/>
        <v>492000</v>
      </c>
      <c r="N76" s="25">
        <v>164000</v>
      </c>
      <c r="O76" s="25">
        <v>109000</v>
      </c>
      <c r="P76" s="25">
        <v>55000</v>
      </c>
      <c r="Q76" s="25">
        <v>164000</v>
      </c>
      <c r="R76" s="25">
        <v>492000</v>
      </c>
      <c r="S76" s="25">
        <v>492000</v>
      </c>
    </row>
    <row r="77" spans="1:19" ht="110.25">
      <c r="A77" s="31" t="s">
        <v>106</v>
      </c>
      <c r="B77" s="31"/>
      <c r="C77" s="31"/>
      <c r="D77" s="31"/>
      <c r="E77" s="31"/>
      <c r="F77" s="31"/>
      <c r="G77" s="31"/>
      <c r="H77" s="31"/>
      <c r="I77" s="31"/>
      <c r="J77" s="31"/>
      <c r="K77" s="32"/>
      <c r="L77" s="27"/>
      <c r="M77" s="25">
        <f t="shared" si="13"/>
        <v>95100</v>
      </c>
      <c r="N77" s="25">
        <f t="shared" ref="N77:S77" si="14">SUM(N78:N79)</f>
        <v>95100</v>
      </c>
      <c r="O77" s="25">
        <f t="shared" si="14"/>
        <v>0</v>
      </c>
      <c r="P77" s="25">
        <f t="shared" si="14"/>
        <v>0</v>
      </c>
      <c r="Q77" s="25">
        <f t="shared" si="14"/>
        <v>0</v>
      </c>
      <c r="R77" s="25">
        <f t="shared" si="14"/>
        <v>97500</v>
      </c>
      <c r="S77" s="25">
        <f t="shared" si="14"/>
        <v>100000</v>
      </c>
    </row>
    <row r="78" spans="1:19" ht="110.25">
      <c r="A78" s="33" t="s">
        <v>107</v>
      </c>
      <c r="B78" s="27" t="s">
        <v>21</v>
      </c>
      <c r="C78" s="27" t="s">
        <v>22</v>
      </c>
      <c r="D78" s="27" t="s">
        <v>23</v>
      </c>
      <c r="E78" s="27" t="s">
        <v>23</v>
      </c>
      <c r="F78" s="27" t="s">
        <v>24</v>
      </c>
      <c r="G78" s="27" t="s">
        <v>25</v>
      </c>
      <c r="H78" s="27" t="s">
        <v>26</v>
      </c>
      <c r="I78" s="28">
        <v>242</v>
      </c>
      <c r="J78" s="23">
        <v>353</v>
      </c>
      <c r="K78" s="29" t="s">
        <v>27</v>
      </c>
      <c r="L78" s="27" t="s">
        <v>28</v>
      </c>
      <c r="M78" s="25">
        <f t="shared" si="13"/>
        <v>53400</v>
      </c>
      <c r="N78" s="25">
        <v>53400</v>
      </c>
      <c r="O78" s="25"/>
      <c r="P78" s="25"/>
      <c r="Q78" s="25"/>
      <c r="R78" s="25">
        <v>53400</v>
      </c>
      <c r="S78" s="25">
        <v>53400</v>
      </c>
    </row>
    <row r="79" spans="1:19" ht="110.25">
      <c r="A79" s="33" t="s">
        <v>107</v>
      </c>
      <c r="B79" s="27" t="s">
        <v>21</v>
      </c>
      <c r="C79" s="27" t="s">
        <v>22</v>
      </c>
      <c r="D79" s="27" t="s">
        <v>23</v>
      </c>
      <c r="E79" s="27" t="s">
        <v>23</v>
      </c>
      <c r="F79" s="27" t="s">
        <v>24</v>
      </c>
      <c r="G79" s="27" t="s">
        <v>23</v>
      </c>
      <c r="H79" s="27" t="s">
        <v>30</v>
      </c>
      <c r="I79" s="30">
        <v>242</v>
      </c>
      <c r="J79" s="30">
        <v>353</v>
      </c>
      <c r="K79" s="29" t="s">
        <v>31</v>
      </c>
      <c r="L79" s="27" t="s">
        <v>23</v>
      </c>
      <c r="M79" s="25">
        <f t="shared" si="13"/>
        <v>41700</v>
      </c>
      <c r="N79" s="25">
        <v>41700</v>
      </c>
      <c r="O79" s="25"/>
      <c r="P79" s="25"/>
      <c r="Q79" s="25"/>
      <c r="R79" s="25">
        <v>44100</v>
      </c>
      <c r="S79" s="25">
        <v>46600</v>
      </c>
    </row>
  </sheetData>
  <mergeCells count="13">
    <mergeCell ref="M3:S3"/>
    <mergeCell ref="G3:G5"/>
    <mergeCell ref="H3:H5"/>
    <mergeCell ref="I3:I5"/>
    <mergeCell ref="J3:J5"/>
    <mergeCell ref="K3:K5"/>
    <mergeCell ref="L3:L5"/>
    <mergeCell ref="A3:A4"/>
    <mergeCell ref="B3:B5"/>
    <mergeCell ref="C3:C5"/>
    <mergeCell ref="D3:D5"/>
    <mergeCell ref="E3:E5"/>
    <mergeCell ref="F3:F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2019-01-14T13:58:32Z</dcterms:modified>
</cp:coreProperties>
</file>